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Tabelle1" sheetId="1" r:id="rId1"/>
    <sheet name="Tabelle2" sheetId="2" r:id="rId2"/>
    <sheet name="Tabelle3" sheetId="3" r:id="rId3"/>
  </sheets>
  <definedNames>
    <definedName name="_xlfn.RANK.EQ" hidden="1">#NAME?</definedName>
    <definedName name="Platz_Klasse_in_der_Rösrath_Classic">'Tabelle1'!$AN$1</definedName>
  </definedNames>
  <calcPr fullCalcOnLoad="1"/>
</workbook>
</file>

<file path=xl/sharedStrings.xml><?xml version="1.0" encoding="utf-8"?>
<sst xmlns="http://schemas.openxmlformats.org/spreadsheetml/2006/main" count="1269" uniqueCount="316">
  <si>
    <t>Klasse</t>
  </si>
  <si>
    <t>Start-Nr.</t>
  </si>
  <si>
    <t>Name, Vorname</t>
  </si>
  <si>
    <t>PLZ</t>
  </si>
  <si>
    <t>Wohnort</t>
  </si>
  <si>
    <t>Straße</t>
  </si>
  <si>
    <t>Beifahrer</t>
  </si>
  <si>
    <t>Marke</t>
  </si>
  <si>
    <t>Typ</t>
  </si>
  <si>
    <t>Baujahr</t>
  </si>
  <si>
    <t>Hubraum</t>
  </si>
  <si>
    <t>Fahrgest.Nr</t>
  </si>
  <si>
    <t>PS</t>
  </si>
  <si>
    <t>M1 (bis 1918)</t>
  </si>
  <si>
    <t>M2 (1919 - 1930)</t>
  </si>
  <si>
    <t>M3 (1931  1945)</t>
  </si>
  <si>
    <t>M4 (1946 - 1960)</t>
  </si>
  <si>
    <t>M5 (1961 - 1970)</t>
  </si>
  <si>
    <t>M6 (1971 - 1987)</t>
  </si>
  <si>
    <t>A1 (bis 1945)</t>
  </si>
  <si>
    <t>A2 (1946 - 1960)</t>
  </si>
  <si>
    <t>A3 (1961 - 1970)</t>
  </si>
  <si>
    <t>Scharf, Peter</t>
  </si>
  <si>
    <t>Köln</t>
  </si>
  <si>
    <t>Scharf, Franziska</t>
  </si>
  <si>
    <t>BMW</t>
  </si>
  <si>
    <t>R 51/3</t>
  </si>
  <si>
    <t>Geb.</t>
  </si>
  <si>
    <t>Thelen, Hans</t>
  </si>
  <si>
    <t>Euskirchen</t>
  </si>
  <si>
    <t>R 25/3</t>
  </si>
  <si>
    <t>Rösrath</t>
  </si>
  <si>
    <t>Pförtner, Corinna</t>
  </si>
  <si>
    <t>Pförtner, Ralph</t>
  </si>
  <si>
    <t>Porsche</t>
  </si>
  <si>
    <t>924 S</t>
  </si>
  <si>
    <t xml:space="preserve">M4 </t>
  </si>
  <si>
    <t>A4</t>
  </si>
  <si>
    <t>Alter</t>
  </si>
  <si>
    <t>Ewertsen, Klaus</t>
  </si>
  <si>
    <t>Jüchen</t>
  </si>
  <si>
    <t>Ewertsen, Jan</t>
  </si>
  <si>
    <t>VW-Cabrio</t>
  </si>
  <si>
    <t>Käfer 1303LS</t>
  </si>
  <si>
    <t>Lurz, Bernd</t>
  </si>
  <si>
    <t>Engelskirchen</t>
  </si>
  <si>
    <t>Sauer, Ralf</t>
  </si>
  <si>
    <t>Ford Cabrio</t>
  </si>
  <si>
    <t>Escort XR3i</t>
  </si>
  <si>
    <t>M6</t>
  </si>
  <si>
    <t>Baur, Richard</t>
  </si>
  <si>
    <t>Honda</t>
  </si>
  <si>
    <t>CB500T</t>
  </si>
  <si>
    <t>Baur, Michele</t>
  </si>
  <si>
    <t>CB250G</t>
  </si>
  <si>
    <t>M3</t>
  </si>
  <si>
    <t>Fuss, Bernd</t>
  </si>
  <si>
    <t>Zülpich</t>
  </si>
  <si>
    <t>R4</t>
  </si>
  <si>
    <t>Fuss, Helga</t>
  </si>
  <si>
    <t>VFV</t>
  </si>
  <si>
    <t>ADAC Revival</t>
  </si>
  <si>
    <t>x</t>
  </si>
  <si>
    <t>ADAC Touristik</t>
  </si>
  <si>
    <t>DK 4 Stempeln</t>
  </si>
  <si>
    <t>DK 6 Stempeln</t>
  </si>
  <si>
    <t>DK 7 Zeitfahren</t>
  </si>
  <si>
    <t>Tewes, Franz Josef</t>
  </si>
  <si>
    <t>Troisdorf</t>
  </si>
  <si>
    <t>R 27</t>
  </si>
  <si>
    <t>Baldsiefen, Daniel</t>
  </si>
  <si>
    <t>Lindlar</t>
  </si>
  <si>
    <t>Baldsiefen, Alfons</t>
  </si>
  <si>
    <t>Ford  (GAA)</t>
  </si>
  <si>
    <t>RS 1600i</t>
  </si>
  <si>
    <t>Stommel, Jürgen</t>
  </si>
  <si>
    <t>Fattacciu, Maria</t>
  </si>
  <si>
    <t>Porsche Turbo -S</t>
  </si>
  <si>
    <t>Schwarz, Silke</t>
  </si>
  <si>
    <t>Bornheim</t>
  </si>
  <si>
    <t>Schwarz, Dirk</t>
  </si>
  <si>
    <t xml:space="preserve">VW Käfer </t>
  </si>
  <si>
    <t>1302 S</t>
  </si>
  <si>
    <t xml:space="preserve">M2 </t>
  </si>
  <si>
    <t>Dillmann, Heinz-Dieter</t>
  </si>
  <si>
    <t>Ursula Schröter</t>
  </si>
  <si>
    <t>R 62</t>
  </si>
  <si>
    <t>M4</t>
  </si>
  <si>
    <t>Kiel</t>
  </si>
  <si>
    <t>Huerth</t>
  </si>
  <si>
    <t xml:space="preserve">A2 </t>
  </si>
  <si>
    <t>Eschweiler</t>
  </si>
  <si>
    <t>Mundt, Heinz</t>
  </si>
  <si>
    <t>MAG</t>
  </si>
  <si>
    <t>A</t>
  </si>
  <si>
    <r>
      <t>Gawandtka, Herbert</t>
    </r>
    <r>
      <rPr>
        <b/>
        <sz val="14"/>
        <color indexed="10"/>
        <rFont val="Calibri"/>
        <family val="2"/>
      </rPr>
      <t xml:space="preserve"> </t>
    </r>
  </si>
  <si>
    <t>Benkenstein, Ralf</t>
  </si>
  <si>
    <t>Wipperfürth</t>
  </si>
  <si>
    <t>CB750 Four</t>
  </si>
  <si>
    <t xml:space="preserve">Cosler, Karl Johann </t>
  </si>
  <si>
    <t>Siebenhaar, Rainer</t>
  </si>
  <si>
    <t>Wermelskirchen</t>
  </si>
  <si>
    <t>Kirch, Wolfgang</t>
  </si>
  <si>
    <t>Daimler Benz</t>
  </si>
  <si>
    <t>Ponton 180</t>
  </si>
  <si>
    <t>Krugg, Erwin</t>
  </si>
  <si>
    <t>St. Katharinen</t>
  </si>
  <si>
    <t>DKW</t>
  </si>
  <si>
    <t>KS-200</t>
  </si>
  <si>
    <t>Kisseler, Hans-Werner</t>
  </si>
  <si>
    <t>CBR500</t>
  </si>
  <si>
    <t xml:space="preserve">A3  </t>
  </si>
  <si>
    <t>Mathia, Andreas</t>
  </si>
  <si>
    <t>Windhagen</t>
  </si>
  <si>
    <t>Höller, Sebastian</t>
  </si>
  <si>
    <t xml:space="preserve">VW </t>
  </si>
  <si>
    <t>Käfer</t>
  </si>
  <si>
    <t>Möchengladbach</t>
  </si>
  <si>
    <t>Dannhüser, Sabine</t>
  </si>
  <si>
    <t>Alfa Romeo</t>
  </si>
  <si>
    <t>2000 GTAM</t>
  </si>
  <si>
    <t>Hiersig, Roman</t>
  </si>
  <si>
    <t>Düsseldorf</t>
  </si>
  <si>
    <t>Hiersig, Stephanie</t>
  </si>
  <si>
    <t xml:space="preserve">Volvo </t>
  </si>
  <si>
    <t>Buckel PV544D</t>
  </si>
  <si>
    <t>Freirachdorf</t>
  </si>
  <si>
    <t>R 24</t>
  </si>
  <si>
    <t>Humberg, Margitta</t>
  </si>
  <si>
    <t>Bielefeld</t>
  </si>
  <si>
    <t>Diekmann, Sabine</t>
  </si>
  <si>
    <t>Citroen</t>
  </si>
  <si>
    <t>2CV6</t>
  </si>
  <si>
    <t>Wachter, Hans-Jürgen</t>
  </si>
  <si>
    <t>Goch</t>
  </si>
  <si>
    <t>NSU</t>
  </si>
  <si>
    <t>Max</t>
  </si>
  <si>
    <t>Paffrath, Heinz Peter</t>
  </si>
  <si>
    <t>Paffrath, Helga</t>
  </si>
  <si>
    <t>Toyota</t>
  </si>
  <si>
    <t>Supra</t>
  </si>
  <si>
    <t>Müller, Reiner</t>
  </si>
  <si>
    <t>Müller, Ute</t>
  </si>
  <si>
    <t>VW</t>
  </si>
  <si>
    <t>Büscher, Nils</t>
  </si>
  <si>
    <t>Linn, Alexandra</t>
  </si>
  <si>
    <t>Austin Healey</t>
  </si>
  <si>
    <t>Sprite MKI</t>
  </si>
  <si>
    <t xml:space="preserve">Büscher, Guido </t>
  </si>
  <si>
    <t>Büscher, Andrea</t>
  </si>
  <si>
    <t>3000 MKI</t>
  </si>
  <si>
    <t>Lückenbach, Frank</t>
  </si>
  <si>
    <t>Hennig, Dieter</t>
  </si>
  <si>
    <t>924 Targa</t>
  </si>
  <si>
    <t>Kleinlanghorst, Dirk</t>
  </si>
  <si>
    <t>Herford</t>
  </si>
  <si>
    <t>CB250 Twin</t>
  </si>
  <si>
    <t>Kleinlanghorst, Claudia</t>
  </si>
  <si>
    <t xml:space="preserve"> </t>
  </si>
  <si>
    <t xml:space="preserve">Yamaha </t>
  </si>
  <si>
    <t>XS360</t>
  </si>
  <si>
    <t>km zum Wohnort</t>
  </si>
  <si>
    <t>Fuchs, Hermann</t>
  </si>
  <si>
    <t>Ransbach-Baumbach</t>
  </si>
  <si>
    <t>Hercules</t>
  </si>
  <si>
    <t>125 GS</t>
  </si>
  <si>
    <t>Adler, Claudia</t>
  </si>
  <si>
    <t>Dortmund</t>
  </si>
  <si>
    <t xml:space="preserve">Triumph </t>
  </si>
  <si>
    <t>Cornet</t>
  </si>
  <si>
    <t xml:space="preserve">M5 </t>
  </si>
  <si>
    <t>Adler, Bernd</t>
  </si>
  <si>
    <t>Norton</t>
  </si>
  <si>
    <t>N15CS</t>
  </si>
  <si>
    <t>Mähler, Rudi</t>
  </si>
  <si>
    <t>Tornax</t>
  </si>
  <si>
    <t>I/30</t>
  </si>
  <si>
    <t>A 1</t>
  </si>
  <si>
    <t>Gansen, Rainer</t>
  </si>
  <si>
    <t>Gansen, Hiltrud</t>
  </si>
  <si>
    <t>Rolls Royce</t>
  </si>
  <si>
    <t>Wraith</t>
  </si>
  <si>
    <t>Heseler, Klaus</t>
  </si>
  <si>
    <t>OSL 251</t>
  </si>
  <si>
    <t>Kerpen</t>
  </si>
  <si>
    <t>Uelpenich, Resi</t>
  </si>
  <si>
    <t>60/5</t>
  </si>
  <si>
    <t>Reinl, Werner</t>
  </si>
  <si>
    <t>Wegberg</t>
  </si>
  <si>
    <t>R50/5</t>
  </si>
  <si>
    <t>Uelpenich,Heinz</t>
  </si>
  <si>
    <t>Zawadzki, Harald</t>
  </si>
  <si>
    <t>Essen</t>
  </si>
  <si>
    <t>K125 ML</t>
  </si>
  <si>
    <t>Garcke, Henning</t>
  </si>
  <si>
    <t>Willich</t>
  </si>
  <si>
    <t>RT350S</t>
  </si>
  <si>
    <t>Neumann, Lothar</t>
  </si>
  <si>
    <t>Prediger, Kai</t>
  </si>
  <si>
    <t>Targa</t>
  </si>
  <si>
    <t>Wulf, Werner</t>
  </si>
  <si>
    <t>MZ</t>
  </si>
  <si>
    <t>ETS 250</t>
  </si>
  <si>
    <t>Blaß, Guido</t>
  </si>
  <si>
    <t>Blaß, Tobias</t>
  </si>
  <si>
    <t>R25</t>
  </si>
  <si>
    <t>Dohmen, Heinz-Willi</t>
  </si>
  <si>
    <t>SB 200</t>
  </si>
  <si>
    <t>Allers, Heiner</t>
  </si>
  <si>
    <t>XS 400</t>
  </si>
  <si>
    <t>Neumann, Werner</t>
  </si>
  <si>
    <t>Lohmar</t>
  </si>
  <si>
    <t>Broszeit/Neumann Porsche</t>
  </si>
  <si>
    <t>964 Carrera 4</t>
  </si>
  <si>
    <t>Overath</t>
  </si>
  <si>
    <t>Tomaszewske/Si</t>
  </si>
  <si>
    <t>Mercedes</t>
  </si>
  <si>
    <t>280 SL Pagode</t>
  </si>
  <si>
    <t>M7</t>
  </si>
  <si>
    <t>Kulawik, Sebastian</t>
  </si>
  <si>
    <t>Simson</t>
  </si>
  <si>
    <t>KR 51/2L</t>
  </si>
  <si>
    <t>Eberhardt,</t>
  </si>
  <si>
    <t>Eberhardt, Rainer</t>
  </si>
  <si>
    <t>Chevrolet</t>
  </si>
  <si>
    <t>Sting Ray Coupe</t>
  </si>
  <si>
    <t>A4 (1971-1987)</t>
  </si>
  <si>
    <t>Krafft, Ulrich</t>
  </si>
  <si>
    <t>Krafft, Gertrud</t>
  </si>
  <si>
    <t xml:space="preserve">911 CS </t>
  </si>
  <si>
    <t>Kautz, Hans-Jürgen</t>
  </si>
  <si>
    <t>Kautz, Raphael</t>
  </si>
  <si>
    <t>VW Porsche</t>
  </si>
  <si>
    <t>Gregarev, Michael</t>
  </si>
  <si>
    <t>Schöneberg, Mat</t>
  </si>
  <si>
    <t>Polo 2G40</t>
  </si>
  <si>
    <t>Schuh, Reinhard</t>
  </si>
  <si>
    <t>Neuenhöfer, Ulla</t>
  </si>
  <si>
    <t xml:space="preserve">Porsche  </t>
  </si>
  <si>
    <t>Klöters, Dagmar</t>
  </si>
  <si>
    <t>Audi</t>
  </si>
  <si>
    <t>Coupe GT 5S</t>
  </si>
  <si>
    <t>Schalksmühle</t>
  </si>
  <si>
    <t>Langerwehe</t>
  </si>
  <si>
    <t>M7 (bis 1997)</t>
  </si>
  <si>
    <t>Leichlingen</t>
  </si>
  <si>
    <t>A5 (1988-1992)</t>
  </si>
  <si>
    <t>A5</t>
  </si>
  <si>
    <t>Bad Neuenahr</t>
  </si>
  <si>
    <t>DK 1 Gatter</t>
  </si>
  <si>
    <t>DK 2 Ralf Schmelzer</t>
  </si>
  <si>
    <t>DK 3 Vorfahren</t>
  </si>
  <si>
    <t>DK 5 Stempeln</t>
  </si>
  <si>
    <t>DK 8 Stempeln</t>
  </si>
  <si>
    <t>DK9 Schätzen</t>
  </si>
  <si>
    <t>DK 10 Schätzen</t>
  </si>
  <si>
    <t>DK 11 Schätzen</t>
  </si>
  <si>
    <t>Punkte Etappe 1</t>
  </si>
  <si>
    <t>Punkte Etappe 2</t>
  </si>
  <si>
    <t>Hofmann, Karl-Ernst</t>
  </si>
  <si>
    <t>Platz Motorrad / Auto in der Etappe 1</t>
  </si>
  <si>
    <t>Rechenhilfe</t>
  </si>
  <si>
    <t>DK 1 (in cm)</t>
  </si>
  <si>
    <t>DK 3 (in cm)</t>
  </si>
  <si>
    <t>DK 7 (in s)</t>
  </si>
  <si>
    <t>DK 9 (in g)</t>
  </si>
  <si>
    <t>DK 10 (in ct)</t>
  </si>
  <si>
    <t>DK 11 (in Stück)</t>
  </si>
  <si>
    <t>DK 7 Stempeln</t>
  </si>
  <si>
    <t>DK 1 Stempeln</t>
  </si>
  <si>
    <t>DK 2 Stempeln</t>
  </si>
  <si>
    <t>DK 3 Stempeln</t>
  </si>
  <si>
    <t>DK 1 Punkte</t>
  </si>
  <si>
    <t>DK 2 Punkte</t>
  </si>
  <si>
    <t>DK 3 Punkte</t>
  </si>
  <si>
    <t>DK 7 Punkte</t>
  </si>
  <si>
    <t>DK 4 Punkte</t>
  </si>
  <si>
    <t>DK 5 Punkte</t>
  </si>
  <si>
    <t>DK 6 Punkte</t>
  </si>
  <si>
    <t>Punkte Stumme Diener</t>
  </si>
  <si>
    <t>Anleitung</t>
  </si>
  <si>
    <t>x in Stempeln:</t>
  </si>
  <si>
    <t>Gestempelt</t>
  </si>
  <si>
    <t>leeres Feld bei Stempeln:</t>
  </si>
  <si>
    <t>NICHT Gestempelt</t>
  </si>
  <si>
    <t>DK 8 Punkte</t>
  </si>
  <si>
    <t>DK9 Stempeln</t>
  </si>
  <si>
    <t>DK 9 Punkte</t>
  </si>
  <si>
    <t>DK 10 Stempeln</t>
  </si>
  <si>
    <t>DK 10 Punkte</t>
  </si>
  <si>
    <t>DK 11 Stempeln</t>
  </si>
  <si>
    <t>DK 11 Punkte</t>
  </si>
  <si>
    <t>Faktor</t>
  </si>
  <si>
    <t>Bergisch Gladbach</t>
  </si>
  <si>
    <t>29 Idealzeit</t>
  </si>
  <si>
    <t>DK 2 (in s)</t>
  </si>
  <si>
    <t>X</t>
  </si>
  <si>
    <t>-</t>
  </si>
  <si>
    <t>n.b.</t>
  </si>
  <si>
    <t>A2</t>
  </si>
  <si>
    <t>A3</t>
  </si>
  <si>
    <t>Fritzen, Christian</t>
  </si>
  <si>
    <t>Kremer, Alexander</t>
  </si>
  <si>
    <t>Orlik, Gerald</t>
  </si>
  <si>
    <t>Litger, Petr</t>
  </si>
  <si>
    <t>Fritzsche, Lutz</t>
  </si>
  <si>
    <t>Gansen, Michael</t>
  </si>
  <si>
    <t>Gansen, Laura</t>
  </si>
  <si>
    <t>Bank, Markus</t>
  </si>
  <si>
    <t>Platz Klasse in der  Rösrath Classic 2017</t>
  </si>
  <si>
    <t>Platz Gesamt in der Rösrath Classic</t>
  </si>
  <si>
    <t>Platz Klasse in der  Etappe 2 ACBL-Wertung</t>
  </si>
  <si>
    <t>Platz Motorrad / Auto in der Etappe 2 ACBL-Wertung</t>
  </si>
  <si>
    <t>Platz Gesamt in der Etappe 2 ACBL-Wertung</t>
  </si>
  <si>
    <t>zensiert</t>
  </si>
  <si>
    <r>
      <t xml:space="preserve">Dannhüser, Heinz-Bernd </t>
    </r>
    <r>
      <rPr>
        <b/>
        <sz val="11"/>
        <color indexed="60"/>
        <rFont val="Calibri"/>
        <family val="2"/>
      </rPr>
      <t>U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</si>
</sst>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9" fillId="33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29" fillId="33" borderId="1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29" fillId="36" borderId="13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/>
    </xf>
    <xf numFmtId="0" fontId="29" fillId="0" borderId="18" xfId="0" applyFont="1" applyBorder="1" applyAlignment="1" applyProtection="1">
      <alignment wrapText="1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/>
    </xf>
    <xf numFmtId="0" fontId="29" fillId="33" borderId="22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/>
      <protection/>
    </xf>
    <xf numFmtId="0" fontId="29" fillId="33" borderId="11" xfId="0" applyFont="1" applyFill="1" applyBorder="1" applyAlignment="1" applyProtection="1">
      <alignment/>
      <protection/>
    </xf>
    <xf numFmtId="0" fontId="29" fillId="36" borderId="11" xfId="0" applyFon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 locked="0"/>
    </xf>
    <xf numFmtId="0" fontId="0" fillId="38" borderId="18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26" xfId="0" applyFill="1" applyBorder="1" applyAlignment="1" applyProtection="1">
      <alignment/>
      <protection locked="0"/>
    </xf>
    <xf numFmtId="0" fontId="0" fillId="38" borderId="27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 locked="0"/>
    </xf>
    <xf numFmtId="0" fontId="29" fillId="36" borderId="13" xfId="0" applyFont="1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8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38" borderId="27" xfId="0" applyFill="1" applyBorder="1" applyAlignment="1" applyProtection="1">
      <alignment horizontal="center" vertical="center"/>
      <protection locked="0"/>
    </xf>
    <xf numFmtId="0" fontId="0" fillId="38" borderId="26" xfId="0" applyFill="1" applyBorder="1" applyAlignment="1" applyProtection="1">
      <alignment horizontal="center" vertical="center"/>
      <protection locked="0"/>
    </xf>
    <xf numFmtId="0" fontId="29" fillId="33" borderId="28" xfId="0" applyFont="1" applyFill="1" applyBorder="1" applyAlignment="1" applyProtection="1">
      <alignment horizontal="left"/>
      <protection/>
    </xf>
    <xf numFmtId="0" fontId="29" fillId="33" borderId="28" xfId="0" applyFont="1" applyFill="1" applyBorder="1" applyAlignment="1" applyProtection="1">
      <alignment horizontal="center" vertical="center"/>
      <protection/>
    </xf>
    <xf numFmtId="0" fontId="29" fillId="33" borderId="28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165" fontId="0" fillId="0" borderId="18" xfId="0" applyNumberFormat="1" applyBorder="1" applyAlignment="1" applyProtection="1">
      <alignment horizontal="center"/>
      <protection locked="0"/>
    </xf>
    <xf numFmtId="165" fontId="0" fillId="0" borderId="18" xfId="0" applyNumberForma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center" wrapText="1"/>
      <protection hidden="1"/>
    </xf>
    <xf numFmtId="0" fontId="29" fillId="0" borderId="12" xfId="0" applyFont="1" applyBorder="1" applyAlignment="1" applyProtection="1">
      <alignment horizontal="center" wrapText="1"/>
      <protection hidden="1"/>
    </xf>
    <xf numFmtId="0" fontId="42" fillId="0" borderId="18" xfId="0" applyFont="1" applyBorder="1" applyAlignment="1" applyProtection="1" quotePrefix="1">
      <alignment horizontal="center"/>
      <protection locked="0"/>
    </xf>
    <xf numFmtId="0" fontId="29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9" fillId="36" borderId="13" xfId="0" applyFont="1" applyFill="1" applyBorder="1" applyAlignment="1" applyProtection="1">
      <alignment horizontal="center"/>
      <protection/>
    </xf>
    <xf numFmtId="0" fontId="29" fillId="33" borderId="10" xfId="0" applyFont="1" applyFill="1" applyBorder="1" applyAlignment="1" applyProtection="1">
      <alignment horizontal="center"/>
      <protection/>
    </xf>
    <xf numFmtId="0" fontId="29" fillId="33" borderId="13" xfId="0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29" fillId="33" borderId="10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29" fillId="33" borderId="13" xfId="0" applyFont="1" applyFill="1" applyBorder="1" applyAlignment="1" applyProtection="1">
      <alignment/>
      <protection/>
    </xf>
    <xf numFmtId="0" fontId="29" fillId="36" borderId="13" xfId="0" applyFont="1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29" fillId="33" borderId="29" xfId="0" applyFont="1" applyFill="1" applyBorder="1" applyAlignment="1" applyProtection="1">
      <alignment/>
      <protection/>
    </xf>
    <xf numFmtId="0" fontId="29" fillId="33" borderId="26" xfId="0" applyFont="1" applyFill="1" applyBorder="1" applyAlignment="1" applyProtection="1">
      <alignment/>
      <protection/>
    </xf>
    <xf numFmtId="0" fontId="29" fillId="36" borderId="26" xfId="0" applyFont="1" applyFill="1" applyBorder="1" applyAlignment="1" applyProtection="1">
      <alignment/>
      <protection/>
    </xf>
    <xf numFmtId="0" fontId="29" fillId="36" borderId="18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9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165" fontId="29" fillId="33" borderId="13" xfId="0" applyNumberFormat="1" applyFont="1" applyFill="1" applyBorder="1" applyAlignment="1" applyProtection="1">
      <alignment horizontal="center"/>
      <protection/>
    </xf>
    <xf numFmtId="165" fontId="29" fillId="36" borderId="13" xfId="0" applyNumberFormat="1" applyFont="1" applyFill="1" applyBorder="1" applyAlignment="1" applyProtection="1">
      <alignment horizontal="center"/>
      <protection/>
    </xf>
    <xf numFmtId="165" fontId="0" fillId="36" borderId="13" xfId="0" applyNumberFormat="1" applyFill="1" applyBorder="1" applyAlignment="1" applyProtection="1">
      <alignment horizontal="center"/>
      <protection/>
    </xf>
    <xf numFmtId="17" fontId="0" fillId="0" borderId="18" xfId="0" applyNumberForma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 horizontal="center"/>
      <protection locked="0"/>
    </xf>
    <xf numFmtId="0" fontId="29" fillId="0" borderId="32" xfId="0" applyFont="1" applyBorder="1" applyAlignment="1" applyProtection="1">
      <alignment horizontal="center" wrapText="1"/>
      <protection locked="0"/>
    </xf>
    <xf numFmtId="1" fontId="29" fillId="0" borderId="32" xfId="0" applyNumberFormat="1" applyFont="1" applyBorder="1" applyAlignment="1" applyProtection="1">
      <alignment horizontal="center" wrapText="1"/>
      <protection locked="0"/>
    </xf>
    <xf numFmtId="0" fontId="29" fillId="0" borderId="33" xfId="0" applyFont="1" applyBorder="1" applyAlignment="1" applyProtection="1">
      <alignment horizontal="center" wrapText="1"/>
      <protection locked="0"/>
    </xf>
    <xf numFmtId="0" fontId="29" fillId="2" borderId="33" xfId="0" applyFont="1" applyFill="1" applyBorder="1" applyAlignment="1" applyProtection="1">
      <alignment horizontal="center" wrapText="1"/>
      <protection locked="0"/>
    </xf>
    <xf numFmtId="0" fontId="29" fillId="2" borderId="32" xfId="0" applyFont="1" applyFill="1" applyBorder="1" applyAlignment="1" applyProtection="1">
      <alignment horizontal="center" wrapText="1"/>
      <protection locked="0"/>
    </xf>
    <xf numFmtId="0" fontId="29" fillId="2" borderId="34" xfId="0" applyFont="1" applyFill="1" applyBorder="1" applyAlignment="1" applyProtection="1">
      <alignment horizontal="center" wrapText="1"/>
      <protection/>
    </xf>
    <xf numFmtId="0" fontId="29" fillId="0" borderId="32" xfId="0" applyFont="1" applyBorder="1" applyAlignment="1" applyProtection="1">
      <alignment horizontal="center" wrapText="1"/>
      <protection/>
    </xf>
    <xf numFmtId="0" fontId="29" fillId="2" borderId="32" xfId="0" applyFont="1" applyFill="1" applyBorder="1" applyAlignment="1" applyProtection="1">
      <alignment horizontal="center" wrapText="1"/>
      <protection/>
    </xf>
    <xf numFmtId="0" fontId="29" fillId="0" borderId="35" xfId="0" applyFont="1" applyBorder="1" applyAlignment="1" applyProtection="1">
      <alignment horizontal="center" wrapText="1"/>
      <protection locked="0"/>
    </xf>
    <xf numFmtId="0" fontId="29" fillId="34" borderId="36" xfId="0" applyFont="1" applyFill="1" applyBorder="1" applyAlignment="1" applyProtection="1">
      <alignment horizontal="center" wrapText="1"/>
      <protection/>
    </xf>
    <xf numFmtId="0" fontId="29" fillId="35" borderId="34" xfId="0" applyFont="1" applyFill="1" applyBorder="1" applyAlignment="1" applyProtection="1">
      <alignment horizontal="center" wrapText="1"/>
      <protection/>
    </xf>
    <xf numFmtId="0" fontId="29" fillId="35" borderId="37" xfId="0" applyFont="1" applyFill="1" applyBorder="1" applyAlignment="1" applyProtection="1">
      <alignment horizontal="center" wrapText="1"/>
      <protection/>
    </xf>
    <xf numFmtId="0" fontId="29" fillId="0" borderId="34" xfId="0" applyFont="1" applyBorder="1" applyAlignment="1" applyProtection="1">
      <alignment horizontal="center" wrapText="1"/>
      <protection/>
    </xf>
    <xf numFmtId="0" fontId="29" fillId="2" borderId="38" xfId="0" applyFont="1" applyFill="1" applyBorder="1" applyAlignment="1" applyProtection="1">
      <alignment horizontal="center" wrapText="1"/>
      <protection locked="0"/>
    </xf>
    <xf numFmtId="0" fontId="29" fillId="2" borderId="38" xfId="0" applyFont="1" applyFill="1" applyBorder="1" applyAlignment="1" applyProtection="1">
      <alignment horizontal="center" wrapText="1"/>
      <protection/>
    </xf>
    <xf numFmtId="0" fontId="29" fillId="34" borderId="35" xfId="0" applyFont="1" applyFill="1" applyBorder="1" applyAlignment="1" applyProtection="1">
      <alignment horizontal="center" wrapText="1"/>
      <protection/>
    </xf>
    <xf numFmtId="0" fontId="29" fillId="35" borderId="36" xfId="0" applyFont="1" applyFill="1" applyBorder="1" applyAlignment="1" applyProtection="1">
      <alignment horizontal="center" wrapText="1"/>
      <protection/>
    </xf>
    <xf numFmtId="0" fontId="29" fillId="0" borderId="12" xfId="0" applyFont="1" applyBorder="1" applyAlignment="1" applyProtection="1">
      <alignment horizontal="center" wrapText="1"/>
      <protection locked="0"/>
    </xf>
    <xf numFmtId="0" fontId="29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6"/>
  <sheetViews>
    <sheetView tabSelected="1" workbookViewId="0" topLeftCell="A1">
      <pane ySplit="1" topLeftCell="A17" activePane="bottomLeft" state="frozen"/>
      <selection pane="topLeft" activeCell="A1" sqref="A1"/>
      <selection pane="bottomLeft" activeCell="BI2" sqref="BI2:BJ15"/>
    </sheetView>
  </sheetViews>
  <sheetFormatPr defaultColWidth="11.421875" defaultRowHeight="15"/>
  <cols>
    <col min="1" max="1" width="6.57421875" style="82" customWidth="1"/>
    <col min="2" max="2" width="8.7109375" style="82" customWidth="1"/>
    <col min="3" max="3" width="25.140625" style="75" customWidth="1"/>
    <col min="4" max="4" width="7.421875" style="76" customWidth="1"/>
    <col min="5" max="5" width="18.57421875" style="76" customWidth="1"/>
    <col min="6" max="7" width="9.7109375" style="76" customWidth="1"/>
    <col min="8" max="8" width="5.57421875" style="19" customWidth="1"/>
    <col min="9" max="9" width="16.7109375" style="19" customWidth="1"/>
    <col min="10" max="10" width="4.8515625" style="19" customWidth="1"/>
    <col min="11" max="11" width="13.140625" style="19" customWidth="1"/>
    <col min="12" max="12" width="14.140625" style="19" customWidth="1"/>
    <col min="13" max="13" width="25.7109375" style="75" customWidth="1"/>
    <col min="14" max="14" width="16.00390625" style="76" customWidth="1"/>
    <col min="15" max="15" width="15.7109375" style="76" customWidth="1"/>
    <col min="16" max="16" width="11.57421875" style="76" customWidth="1"/>
    <col min="17" max="17" width="7.421875" style="76" customWidth="1"/>
    <col min="18" max="18" width="8.8515625" style="76" customWidth="1"/>
    <col min="19" max="19" width="5.8515625" style="76" customWidth="1"/>
    <col min="20" max="20" width="6.7109375" style="15" customWidth="1"/>
    <col min="21" max="21" width="9.421875" style="51" customWidth="1"/>
    <col min="22" max="22" width="7.421875" style="12" bestFit="1" customWidth="1"/>
    <col min="23" max="23" width="9.8515625" style="15" customWidth="1"/>
    <col min="24" max="24" width="9.28125" style="51" customWidth="1"/>
    <col min="25" max="25" width="8.57421875" style="12" customWidth="1"/>
    <col min="26" max="26" width="10.140625" style="15" customWidth="1"/>
    <col min="27" max="27" width="9.57421875" style="51" customWidth="1"/>
    <col min="28" max="28" width="7.28125" style="12" customWidth="1"/>
    <col min="29" max="29" width="9.8515625" style="51" customWidth="1"/>
    <col min="30" max="30" width="7.8515625" style="12" customWidth="1"/>
    <col min="31" max="31" width="9.421875" style="51" customWidth="1"/>
    <col min="32" max="32" width="7.8515625" style="12" customWidth="1"/>
    <col min="33" max="33" width="9.57421875" style="51" customWidth="1"/>
    <col min="34" max="34" width="7.8515625" style="12" customWidth="1"/>
    <col min="35" max="35" width="10.421875" style="15" customWidth="1"/>
    <col min="36" max="36" width="9.7109375" style="51" customWidth="1"/>
    <col min="37" max="37" width="7.57421875" style="12" customWidth="1"/>
    <col min="38" max="38" width="8.57421875" style="15" customWidth="1"/>
    <col min="39" max="39" width="8.421875" style="12" customWidth="1"/>
    <col min="40" max="40" width="11.421875" style="12" customWidth="1"/>
    <col min="41" max="41" width="10.57421875" style="13" customWidth="1"/>
    <col min="42" max="42" width="11.7109375" style="13" customWidth="1"/>
    <col min="43" max="43" width="9.28125" style="51" customWidth="1"/>
    <col min="44" max="44" width="7.28125" style="13" customWidth="1"/>
    <col min="45" max="45" width="8.57421875" style="35" customWidth="1"/>
    <col min="46" max="46" width="9.7109375" style="60" customWidth="1"/>
    <col min="47" max="47" width="8.140625" style="41" customWidth="1"/>
    <col min="48" max="48" width="9.00390625" style="15" customWidth="1"/>
    <col min="49" max="49" width="10.28125" style="51" customWidth="1"/>
    <col min="50" max="50" width="8.8515625" style="12" customWidth="1"/>
    <col min="51" max="51" width="8.8515625" style="37" customWidth="1"/>
    <col min="52" max="52" width="9.57421875" style="63" customWidth="1"/>
    <col min="53" max="53" width="8.140625" style="41" customWidth="1"/>
    <col min="54" max="54" width="9.00390625" style="12" customWidth="1"/>
    <col min="55" max="55" width="14.00390625" style="12" customWidth="1"/>
    <col min="56" max="56" width="14.140625" style="13" customWidth="1"/>
    <col min="57" max="57" width="12.8515625" style="13" customWidth="1"/>
    <col min="58" max="59" width="11.421875" style="15" customWidth="1"/>
    <col min="60" max="60" width="17.00390625" style="15" customWidth="1"/>
    <col min="61" max="61" width="11.421875" style="15" customWidth="1"/>
    <col min="62" max="62" width="15.8515625" style="44" customWidth="1"/>
    <col min="63" max="63" width="11.7109375" style="15" customWidth="1"/>
    <col min="64" max="16384" width="11.421875" style="15" customWidth="1"/>
  </cols>
  <sheetData>
    <row r="1" spans="1:62" s="122" customFormat="1" ht="71.25" customHeight="1" thickBot="1">
      <c r="A1" s="106" t="s">
        <v>0</v>
      </c>
      <c r="B1" s="104" t="s">
        <v>1</v>
      </c>
      <c r="C1" s="104" t="s">
        <v>2</v>
      </c>
      <c r="D1" s="104" t="s">
        <v>3</v>
      </c>
      <c r="E1" s="104" t="s">
        <v>4</v>
      </c>
      <c r="F1" s="104" t="s">
        <v>5</v>
      </c>
      <c r="G1" s="104" t="s">
        <v>27</v>
      </c>
      <c r="H1" s="105" t="s">
        <v>38</v>
      </c>
      <c r="I1" s="105" t="s">
        <v>161</v>
      </c>
      <c r="J1" s="105" t="s">
        <v>60</v>
      </c>
      <c r="K1" s="105" t="s">
        <v>61</v>
      </c>
      <c r="L1" s="105" t="s">
        <v>63</v>
      </c>
      <c r="M1" s="104" t="s">
        <v>6</v>
      </c>
      <c r="N1" s="104" t="s">
        <v>7</v>
      </c>
      <c r="O1" s="104" t="s">
        <v>8</v>
      </c>
      <c r="P1" s="104" t="s">
        <v>11</v>
      </c>
      <c r="Q1" s="104" t="s">
        <v>9</v>
      </c>
      <c r="R1" s="104" t="s">
        <v>10</v>
      </c>
      <c r="S1" s="104" t="s">
        <v>12</v>
      </c>
      <c r="T1" s="107" t="s">
        <v>249</v>
      </c>
      <c r="U1" s="108" t="s">
        <v>269</v>
      </c>
      <c r="V1" s="109" t="s">
        <v>272</v>
      </c>
      <c r="W1" s="104" t="s">
        <v>250</v>
      </c>
      <c r="X1" s="104" t="s">
        <v>270</v>
      </c>
      <c r="Y1" s="110" t="s">
        <v>273</v>
      </c>
      <c r="Z1" s="108" t="s">
        <v>251</v>
      </c>
      <c r="AA1" s="108" t="s">
        <v>271</v>
      </c>
      <c r="AB1" s="109" t="s">
        <v>274</v>
      </c>
      <c r="AC1" s="104" t="s">
        <v>64</v>
      </c>
      <c r="AD1" s="110" t="s">
        <v>276</v>
      </c>
      <c r="AE1" s="108" t="s">
        <v>252</v>
      </c>
      <c r="AF1" s="111" t="s">
        <v>277</v>
      </c>
      <c r="AG1" s="104" t="s">
        <v>65</v>
      </c>
      <c r="AH1" s="110" t="s">
        <v>278</v>
      </c>
      <c r="AI1" s="108" t="s">
        <v>66</v>
      </c>
      <c r="AJ1" s="108" t="s">
        <v>268</v>
      </c>
      <c r="AK1" s="109" t="s">
        <v>275</v>
      </c>
      <c r="AL1" s="112" t="s">
        <v>279</v>
      </c>
      <c r="AM1" s="113" t="s">
        <v>257</v>
      </c>
      <c r="AN1" s="114" t="s">
        <v>309</v>
      </c>
      <c r="AO1" s="114" t="s">
        <v>260</v>
      </c>
      <c r="AP1" s="115" t="s">
        <v>310</v>
      </c>
      <c r="AQ1" s="106" t="s">
        <v>253</v>
      </c>
      <c r="AR1" s="116" t="s">
        <v>285</v>
      </c>
      <c r="AS1" s="108" t="s">
        <v>254</v>
      </c>
      <c r="AT1" s="108" t="s">
        <v>286</v>
      </c>
      <c r="AU1" s="109" t="s">
        <v>287</v>
      </c>
      <c r="AV1" s="104" t="s">
        <v>255</v>
      </c>
      <c r="AW1" s="104" t="s">
        <v>288</v>
      </c>
      <c r="AX1" s="116" t="s">
        <v>289</v>
      </c>
      <c r="AY1" s="117" t="s">
        <v>256</v>
      </c>
      <c r="AZ1" s="117" t="s">
        <v>290</v>
      </c>
      <c r="BA1" s="118" t="s">
        <v>291</v>
      </c>
      <c r="BB1" s="119" t="s">
        <v>258</v>
      </c>
      <c r="BC1" s="114" t="s">
        <v>311</v>
      </c>
      <c r="BD1" s="114" t="s">
        <v>312</v>
      </c>
      <c r="BE1" s="120" t="s">
        <v>313</v>
      </c>
      <c r="BF1" s="121"/>
      <c r="BG1" s="18" t="s">
        <v>280</v>
      </c>
      <c r="BI1" s="72" t="s">
        <v>261</v>
      </c>
      <c r="BJ1" s="73"/>
    </row>
    <row r="2" spans="1:61" s="12" customFormat="1" ht="15">
      <c r="A2" s="86" t="s">
        <v>13</v>
      </c>
      <c r="B2" s="81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1"/>
      <c r="U2" s="46"/>
      <c r="V2" s="1"/>
      <c r="W2" s="1"/>
      <c r="X2" s="46"/>
      <c r="Y2" s="1"/>
      <c r="Z2" s="1"/>
      <c r="AA2" s="46"/>
      <c r="AB2" s="1"/>
      <c r="AC2" s="46"/>
      <c r="AD2" s="1"/>
      <c r="AE2" s="46"/>
      <c r="AF2" s="1"/>
      <c r="AG2" s="46"/>
      <c r="AH2" s="1"/>
      <c r="AI2" s="1"/>
      <c r="AJ2" s="46"/>
      <c r="AK2" s="1"/>
      <c r="AL2" s="1"/>
      <c r="AM2" s="1"/>
      <c r="AN2" s="1"/>
      <c r="AO2" s="1"/>
      <c r="AP2" s="1"/>
      <c r="AQ2" s="46"/>
      <c r="AR2" s="1"/>
      <c r="AS2" s="1"/>
      <c r="AT2" s="46"/>
      <c r="AU2" s="1"/>
      <c r="AV2" s="1"/>
      <c r="AW2" s="46"/>
      <c r="AX2" s="1"/>
      <c r="AY2" s="1"/>
      <c r="AZ2" s="46"/>
      <c r="BA2" s="1"/>
      <c r="BB2" s="1"/>
      <c r="BC2" s="1"/>
      <c r="BD2" s="1"/>
      <c r="BE2" s="24"/>
      <c r="BF2" s="13"/>
      <c r="BG2" s="15" t="s">
        <v>281</v>
      </c>
      <c r="BH2" s="15"/>
      <c r="BI2" s="44" t="s">
        <v>262</v>
      </c>
    </row>
    <row r="3" spans="1:61" s="12" customFormat="1" ht="15">
      <c r="A3" s="87" t="s">
        <v>14</v>
      </c>
      <c r="B3" s="83"/>
      <c r="C3" s="79"/>
      <c r="D3" s="79"/>
      <c r="E3" s="79"/>
      <c r="F3" s="79"/>
      <c r="G3" s="79"/>
      <c r="H3" s="79"/>
      <c r="I3" s="96"/>
      <c r="J3" s="79"/>
      <c r="K3" s="79"/>
      <c r="L3" s="79"/>
      <c r="M3" s="79"/>
      <c r="N3" s="79"/>
      <c r="O3" s="79"/>
      <c r="P3" s="79"/>
      <c r="Q3" s="79"/>
      <c r="R3" s="79"/>
      <c r="S3" s="79"/>
      <c r="T3" s="64"/>
      <c r="U3" s="65"/>
      <c r="V3" s="64"/>
      <c r="W3" s="64"/>
      <c r="X3" s="65"/>
      <c r="Y3" s="64"/>
      <c r="Z3" s="64"/>
      <c r="AA3" s="65"/>
      <c r="AB3" s="64"/>
      <c r="AC3" s="65"/>
      <c r="AD3" s="64"/>
      <c r="AE3" s="65"/>
      <c r="AF3" s="64"/>
      <c r="AG3" s="65"/>
      <c r="AH3" s="64"/>
      <c r="AI3" s="64"/>
      <c r="AJ3" s="65"/>
      <c r="AK3" s="64"/>
      <c r="AL3" s="64"/>
      <c r="AM3" s="64"/>
      <c r="AN3" s="66"/>
      <c r="AO3" s="66"/>
      <c r="AP3" s="64"/>
      <c r="AQ3" s="65"/>
      <c r="AR3" s="64"/>
      <c r="AS3" s="64"/>
      <c r="AT3" s="65"/>
      <c r="AU3" s="64"/>
      <c r="AV3" s="64"/>
      <c r="AW3" s="65"/>
      <c r="AX3" s="64"/>
      <c r="AY3" s="64"/>
      <c r="AZ3" s="65"/>
      <c r="BA3" s="64"/>
      <c r="BB3" s="64"/>
      <c r="BC3" s="64"/>
      <c r="BD3" s="4"/>
      <c r="BE3" s="26"/>
      <c r="BF3" s="13"/>
      <c r="BG3" s="15" t="s">
        <v>282</v>
      </c>
      <c r="BH3" s="15"/>
      <c r="BI3" s="44">
        <v>85</v>
      </c>
    </row>
    <row r="4" spans="1:62" ht="15">
      <c r="A4" s="82" t="s">
        <v>83</v>
      </c>
      <c r="B4" s="82">
        <v>10</v>
      </c>
      <c r="C4" s="75" t="s">
        <v>84</v>
      </c>
      <c r="D4" s="76">
        <v>50667</v>
      </c>
      <c r="E4" s="76" t="s">
        <v>23</v>
      </c>
      <c r="F4" s="74" t="s">
        <v>314</v>
      </c>
      <c r="G4" s="74" t="s">
        <v>314</v>
      </c>
      <c r="H4" s="19">
        <v>61</v>
      </c>
      <c r="I4" s="70">
        <v>21.9</v>
      </c>
      <c r="J4" s="19" t="s">
        <v>62</v>
      </c>
      <c r="M4" s="75" t="s">
        <v>85</v>
      </c>
      <c r="N4" s="76" t="s">
        <v>25</v>
      </c>
      <c r="O4" s="76" t="s">
        <v>86</v>
      </c>
      <c r="P4" s="74" t="s">
        <v>314</v>
      </c>
      <c r="Q4" s="76">
        <v>1928</v>
      </c>
      <c r="R4" s="76">
        <v>740</v>
      </c>
      <c r="S4" s="76">
        <v>18</v>
      </c>
      <c r="T4" s="28">
        <v>81</v>
      </c>
      <c r="U4" s="47" t="s">
        <v>62</v>
      </c>
      <c r="V4" s="39">
        <f>IF(ISBLANK($C4),"",IF(ISBLANK(T4),"",IF(U4="x",ABS($BI$3-T4),IF(U4="",ABS($BI$3-T4)+5,"Fehler"))))</f>
        <v>4</v>
      </c>
      <c r="W4" s="15">
        <v>29</v>
      </c>
      <c r="X4" s="52" t="s">
        <v>62</v>
      </c>
      <c r="Y4" s="42">
        <f>IF(ISBLANK($C4),"",IF(ISBLANK(W4),"",IF(X4="x",ABS($BI$5-W4),IF(X4="",ABS($BI$5-W4)+5,"Fehler"))))</f>
        <v>0</v>
      </c>
      <c r="Z4" s="31">
        <v>133</v>
      </c>
      <c r="AA4" s="47" t="s">
        <v>62</v>
      </c>
      <c r="AB4" s="39">
        <f>IF(ISBLANK($C4),"",IF(ISBLANK(Z4),"",IF(AA4="x",ABS($BI$7-Z4),IF(AA4="",ABS($BI$7-Z4)+5,"Fehler"))))</f>
        <v>17</v>
      </c>
      <c r="AC4" s="51" t="s">
        <v>62</v>
      </c>
      <c r="AD4" s="42">
        <f>IF(ISBLANK($C4),"",IF(AC4="x",0,IF(AC4="",5,"Fehler")))</f>
        <v>0</v>
      </c>
      <c r="AE4" s="55" t="s">
        <v>62</v>
      </c>
      <c r="AF4" s="39">
        <f>IF(ISBLANK($C4),"",IF(AE4="x",0,IF(AE4="",5,"Fehler")))</f>
        <v>0</v>
      </c>
      <c r="AG4" s="51" t="s">
        <v>62</v>
      </c>
      <c r="AH4" s="42">
        <f>IF(ISBLANK($C4),"",IF(AG4="x",0,IF(AG4="",5,"Fehler")))</f>
        <v>0</v>
      </c>
      <c r="AI4" s="31">
        <v>20</v>
      </c>
      <c r="AJ4" s="47" t="s">
        <v>62</v>
      </c>
      <c r="AK4" s="39">
        <f>IF(ISBLANK($C4),"",IF(ISBLANK(AI4),"",IF(AJ4="x",ABS($BI$9-AI4),IF(AJ4="",ABS($BI$9-AI4)+5,"Fehler"))))</f>
        <v>2</v>
      </c>
      <c r="AL4" s="17"/>
      <c r="AM4" s="2">
        <f>IF(ISBLANK($C4),"",-SUM(V4,Y4,AB4,AD4,AF4,AH4,AK4,AL4))</f>
        <v>-23</v>
      </c>
      <c r="AN4" s="3">
        <f>IF(ISBLANK($C4),"",RANK($AM4,AM$4:AM$5))</f>
        <v>1</v>
      </c>
      <c r="AO4" s="3">
        <f>IF(ISBLANK($C4),"",RANK($AM4,AM$3:AM$38))</f>
        <v>5</v>
      </c>
      <c r="AP4" s="5">
        <f>IF(ISBLANK($C4),"",RANK($AM4,AM$3:AM$75))</f>
        <v>5</v>
      </c>
      <c r="AQ4" s="57" t="s">
        <v>62</v>
      </c>
      <c r="AR4" s="42">
        <f aca="true" t="shared" si="0" ref="AR4:AR38">IF(ISBLANK($C4),"",IF(AQ4="x",0,IF(AQ4="",5,"Fehler")))</f>
        <v>0</v>
      </c>
      <c r="AS4" s="31">
        <v>1100</v>
      </c>
      <c r="AT4" s="55" t="s">
        <v>62</v>
      </c>
      <c r="AU4" s="39">
        <f>IF(ISBLANK($C4),"",IF(ISBLANK(AS4),"",IF(AT4="x",ABS($BI$11-AS4)/$BJ$11,IF(AT4="",ABS($BI$11-AS4)/$BJ$11+5,"Fehler"))))</f>
        <v>4.92</v>
      </c>
      <c r="AV4" s="15">
        <v>1300</v>
      </c>
      <c r="AW4" s="51" t="s">
        <v>62</v>
      </c>
      <c r="AX4" s="42">
        <f>IF(ISBLANK($C4),"",IF(ISBLANK(AV4),"",IF(AW4="x",ABS($BI$13-AV4)/$BJ$13,IF(AW4="",ABS($BI$13-AV4)/$BJ$13+5,"Fehler"))))</f>
        <v>24.5</v>
      </c>
      <c r="AY4" s="34">
        <v>186</v>
      </c>
      <c r="AZ4" s="61" t="s">
        <v>62</v>
      </c>
      <c r="BA4" s="45">
        <f>IF(ISBLANK($C4),"",IF(ISBLANK(AY4),"",IF(AZ4="x",ABS($BI$15-AY4)/$BJ$15,IF(AZ4="",ABS($BI$15-AY5)/$BJ$15+5,"Fehler"))))</f>
        <v>2</v>
      </c>
      <c r="BB4" s="33">
        <f>IF(ISBLANK($C4),"",-SUM(AR4,AU4,AX4,BA4))</f>
        <v>-31.42</v>
      </c>
      <c r="BC4" s="3">
        <f>IF(ISBLANK($C4),"",RANK($BB4,BB$4:BB$5))</f>
        <v>1</v>
      </c>
      <c r="BD4" s="3">
        <f>IF(ISBLANK($C4),"",RANK($BB4,BB$3:BB$38))</f>
        <v>11</v>
      </c>
      <c r="BE4" s="25">
        <f>IF(ISBLANK($C4),"",RANK($BB4,BB$3:BB$75))</f>
        <v>28</v>
      </c>
      <c r="BF4" s="16"/>
      <c r="BG4" s="15" t="s">
        <v>283</v>
      </c>
      <c r="BI4" s="44" t="s">
        <v>295</v>
      </c>
      <c r="BJ4" s="12"/>
    </row>
    <row r="5" spans="1:62" ht="15">
      <c r="A5" s="82" t="s">
        <v>83</v>
      </c>
      <c r="B5" s="82">
        <v>11</v>
      </c>
      <c r="C5" s="75" t="s">
        <v>174</v>
      </c>
      <c r="D5" s="76">
        <v>58579</v>
      </c>
      <c r="E5" s="76" t="s">
        <v>242</v>
      </c>
      <c r="F5" s="74" t="s">
        <v>314</v>
      </c>
      <c r="G5" s="74" t="s">
        <v>314</v>
      </c>
      <c r="H5" s="19">
        <v>77</v>
      </c>
      <c r="I5" s="70">
        <v>102</v>
      </c>
      <c r="J5" s="19" t="s">
        <v>62</v>
      </c>
      <c r="K5" s="19" t="s">
        <v>62</v>
      </c>
      <c r="N5" s="76" t="s">
        <v>175</v>
      </c>
      <c r="O5" s="99" t="s">
        <v>176</v>
      </c>
      <c r="P5" s="74" t="s">
        <v>314</v>
      </c>
      <c r="Q5" s="76">
        <v>1930</v>
      </c>
      <c r="R5" s="76">
        <v>600</v>
      </c>
      <c r="S5" s="76">
        <v>19</v>
      </c>
      <c r="T5" s="28">
        <v>75</v>
      </c>
      <c r="U5" s="47" t="s">
        <v>62</v>
      </c>
      <c r="V5" s="39">
        <f>IF(ISBLANK($C5),"",IF(ISBLANK(T5),"",IF(U5="x",ABS($BI$3-T5),IF(U5="",ABS($BI$3-T5)+5,"Fehler"))))</f>
        <v>10</v>
      </c>
      <c r="W5" s="15">
        <v>29</v>
      </c>
      <c r="X5" s="52" t="s">
        <v>62</v>
      </c>
      <c r="Y5" s="42">
        <f>IF(ISBLANK($C5),"",IF(ISBLANK(W5),"",IF(X5="x",ABS($BI$5-W5),IF(X5="",ABS($BI$5-W5)+5,"Fehler"))))</f>
        <v>0</v>
      </c>
      <c r="Z5" s="31">
        <v>119</v>
      </c>
      <c r="AA5" s="47" t="s">
        <v>62</v>
      </c>
      <c r="AB5" s="39">
        <f>IF(ISBLANK($C5),"",IF(ISBLANK(Z5),"",IF(AA5="x",ABS($BI$7-Z5),IF(AA5="",ABS($BI$7-Z5)+5,"Fehler"))))</f>
        <v>31</v>
      </c>
      <c r="AC5" s="51" t="s">
        <v>62</v>
      </c>
      <c r="AD5" s="42">
        <f>IF(ISBLANK($C5),"",IF(AC5="x",0,IF(AC5="",5,"Fehler")))</f>
        <v>0</v>
      </c>
      <c r="AE5" s="55" t="s">
        <v>62</v>
      </c>
      <c r="AF5" s="39">
        <f>IF(ISBLANK($C5),"",IF(AE5="x",0,IF(AE5="",5,"Fehler")))</f>
        <v>0</v>
      </c>
      <c r="AG5" s="51" t="s">
        <v>62</v>
      </c>
      <c r="AH5" s="42">
        <f>IF(ISBLANK($C5),"",IF(AG5="x",0,IF(AG5="",5,"Fehler")))</f>
        <v>0</v>
      </c>
      <c r="AI5" s="31">
        <v>21</v>
      </c>
      <c r="AJ5" s="47" t="s">
        <v>62</v>
      </c>
      <c r="AK5" s="39">
        <f>IF(ISBLANK($C5),"",IF(ISBLANK(AI5),"",IF(AJ5="x",ABS($BI$9-AI5),IF(AJ5="",ABS($BI$9-AI5)+5,"Fehler"))))</f>
        <v>3</v>
      </c>
      <c r="AL5" s="17"/>
      <c r="AM5" s="2">
        <f>IF(ISBLANK($C5),"",-SUM(V5,Y5,AB5,AD5,AF5,AH5,AK5,AL5))</f>
        <v>-44</v>
      </c>
      <c r="AN5" s="3">
        <f>IF(ISBLANK($C5),"",RANK($AM5,AM$4:AM$5))</f>
        <v>2</v>
      </c>
      <c r="AO5" s="3">
        <f>IF(ISBLANK($C5),"",RANK($AM5,AM$3:AM$38))</f>
        <v>18</v>
      </c>
      <c r="AP5" s="5">
        <f>IF(ISBLANK($C5),"",RANK($AM5,AM$3:AM$75))</f>
        <v>19</v>
      </c>
      <c r="AQ5" s="57" t="s">
        <v>62</v>
      </c>
      <c r="AR5" s="42">
        <f t="shared" si="0"/>
        <v>0</v>
      </c>
      <c r="AS5" s="31">
        <v>450</v>
      </c>
      <c r="AT5" s="55" t="s">
        <v>62</v>
      </c>
      <c r="AU5" s="39">
        <f>IF(ISBLANK($C5),"",IF(ISBLANK(AS5),"",IF(AT5="x",ABS($BI$11-AS5)/$BJ$11,IF(AT5="",ABS($BI$11-AS5)/$BJ$11+5,"Fehler"))))</f>
        <v>17.92</v>
      </c>
      <c r="AV5" s="15">
        <v>2625</v>
      </c>
      <c r="AW5" s="51" t="s">
        <v>62</v>
      </c>
      <c r="AX5" s="42">
        <f>IF(ISBLANK($C5),"",IF(ISBLANK(AV5),"",IF(AW5="x",ABS($BI$13-AV5)/$BJ$13,IF(AW5="",ABS($BI$13-AV5)/$BJ$13+5,"Fehler"))))</f>
        <v>11.25</v>
      </c>
      <c r="AY5" s="34">
        <v>162</v>
      </c>
      <c r="AZ5" s="61" t="s">
        <v>62</v>
      </c>
      <c r="BA5" s="45">
        <f>IF(ISBLANK($C5),"",IF(ISBLANK(AY5),"",IF(AZ5="x",ABS($BI$15-AY5)/$BJ$15,IF(AZ5="",ABS($BI$15-#REF!)/$BJ$15+5,"Fehler"))))</f>
        <v>2.8</v>
      </c>
      <c r="BB5" s="33">
        <f>IF(ISBLANK($C5),"",-SUM(AR5,AU5,AX5,BA5))</f>
        <v>-31.970000000000002</v>
      </c>
      <c r="BC5" s="3">
        <f>IF(ISBLANK($C5),"",RANK($BB5,BB$4:BB$5))</f>
        <v>2</v>
      </c>
      <c r="BD5" s="3">
        <f>IF(ISBLANK($C5),"",RANK($BB5,BB$3:BB$38))</f>
        <v>12</v>
      </c>
      <c r="BE5" s="25">
        <f>IF(ISBLANK($C5),"",RANK($BB5,BB$3:BB$75))</f>
        <v>29</v>
      </c>
      <c r="BF5" s="16"/>
      <c r="BG5" s="15" t="s">
        <v>284</v>
      </c>
      <c r="BI5" s="44">
        <v>29</v>
      </c>
      <c r="BJ5" s="12" t="s">
        <v>294</v>
      </c>
    </row>
    <row r="6" spans="1:61" s="12" customFormat="1" ht="15">
      <c r="A6" s="87" t="s">
        <v>15</v>
      </c>
      <c r="B6" s="83"/>
      <c r="C6" s="79"/>
      <c r="D6" s="79"/>
      <c r="E6" s="79"/>
      <c r="F6" s="79"/>
      <c r="G6" s="79"/>
      <c r="H6" s="79"/>
      <c r="I6" s="96"/>
      <c r="J6" s="79"/>
      <c r="K6" s="79"/>
      <c r="L6" s="79"/>
      <c r="M6" s="79"/>
      <c r="N6" s="79"/>
      <c r="O6" s="79"/>
      <c r="P6" s="79"/>
      <c r="Q6" s="79"/>
      <c r="R6" s="79"/>
      <c r="S6" s="79"/>
      <c r="T6" s="64"/>
      <c r="U6" s="65"/>
      <c r="V6" s="64"/>
      <c r="W6" s="64"/>
      <c r="X6" s="65"/>
      <c r="Y6" s="64"/>
      <c r="Z6" s="64"/>
      <c r="AA6" s="65"/>
      <c r="AB6" s="64"/>
      <c r="AC6" s="65"/>
      <c r="AD6" s="64"/>
      <c r="AE6" s="65"/>
      <c r="AF6" s="64"/>
      <c r="AG6" s="65"/>
      <c r="AH6" s="64"/>
      <c r="AI6" s="64"/>
      <c r="AJ6" s="65"/>
      <c r="AK6" s="64"/>
      <c r="AL6" s="64"/>
      <c r="AM6" s="66"/>
      <c r="AN6" s="66"/>
      <c r="AO6" s="66"/>
      <c r="AP6" s="64"/>
      <c r="AQ6" s="65"/>
      <c r="AR6" s="64"/>
      <c r="AS6" s="64"/>
      <c r="AT6" s="65"/>
      <c r="AU6" s="64"/>
      <c r="AV6" s="64"/>
      <c r="AW6" s="65"/>
      <c r="AX6" s="64"/>
      <c r="AY6" s="64"/>
      <c r="AZ6" s="65"/>
      <c r="BA6" s="64"/>
      <c r="BB6" s="64"/>
      <c r="BC6" s="64"/>
      <c r="BD6" s="4"/>
      <c r="BE6" s="26"/>
      <c r="BF6" s="13"/>
      <c r="BG6" s="15"/>
      <c r="BH6" s="15"/>
      <c r="BI6" s="44" t="s">
        <v>263</v>
      </c>
    </row>
    <row r="7" spans="1:62" ht="15">
      <c r="A7" s="82" t="s">
        <v>55</v>
      </c>
      <c r="B7" s="82">
        <v>15</v>
      </c>
      <c r="C7" s="75" t="s">
        <v>56</v>
      </c>
      <c r="D7" s="76">
        <v>53909</v>
      </c>
      <c r="E7" s="76" t="s">
        <v>57</v>
      </c>
      <c r="F7" s="74" t="s">
        <v>314</v>
      </c>
      <c r="G7" s="74" t="s">
        <v>314</v>
      </c>
      <c r="H7" s="19">
        <v>62</v>
      </c>
      <c r="I7" s="70">
        <v>62.1</v>
      </c>
      <c r="N7" s="76" t="s">
        <v>25</v>
      </c>
      <c r="O7" s="76" t="s">
        <v>58</v>
      </c>
      <c r="P7" s="74" t="s">
        <v>314</v>
      </c>
      <c r="Q7" s="76">
        <v>1955</v>
      </c>
      <c r="R7" s="76">
        <v>400</v>
      </c>
      <c r="S7" s="76">
        <v>12</v>
      </c>
      <c r="T7" s="28">
        <v>55</v>
      </c>
      <c r="U7" s="47" t="s">
        <v>62</v>
      </c>
      <c r="V7" s="39">
        <f>IF(ISBLANK($C7),"",IF(ISBLANK(T7),"",IF(U7="x",ABS($BI$3-T7),IF(U7="",ABS($BI$3-T7)+5,"Fehler"))))</f>
        <v>30</v>
      </c>
      <c r="W7" s="15">
        <v>38</v>
      </c>
      <c r="X7" s="52" t="s">
        <v>62</v>
      </c>
      <c r="Y7" s="42">
        <f>IF(ISBLANK($C7),"",IF(ISBLANK(W7),"",IF(X7="x",ABS($BI$5-W7),IF(X7="",ABS($BI$5-W7)+5,"Fehler"))))</f>
        <v>9</v>
      </c>
      <c r="Z7" s="31">
        <v>137</v>
      </c>
      <c r="AA7" s="47" t="s">
        <v>62</v>
      </c>
      <c r="AB7" s="39">
        <f>IF(ISBLANK($C7),"",IF(ISBLANK(Z7),"",IF(AA7="x",ABS($BI$7-Z7),IF(AA7="",ABS($BI$7-Z7)+5,"Fehler"))))</f>
        <v>13</v>
      </c>
      <c r="AC7" s="51" t="s">
        <v>62</v>
      </c>
      <c r="AD7" s="42">
        <f>IF(ISBLANK($C7),"",IF(AC7="x",0,IF(AC7="",5,"Fehler")))</f>
        <v>0</v>
      </c>
      <c r="AE7" s="55" t="s">
        <v>62</v>
      </c>
      <c r="AF7" s="39">
        <f>IF(ISBLANK($C7),"",IF(AE7="x",0,IF(AE7="",5,"Fehler")))</f>
        <v>0</v>
      </c>
      <c r="AG7" s="51" t="s">
        <v>62</v>
      </c>
      <c r="AH7" s="42">
        <f>IF(ISBLANK($C7),"",IF(AG7="x",0,IF(AG7="",5,"Fehler")))</f>
        <v>0</v>
      </c>
      <c r="AI7" s="31">
        <v>23</v>
      </c>
      <c r="AJ7" s="47" t="s">
        <v>62</v>
      </c>
      <c r="AK7" s="39">
        <f>IF(ISBLANK($C7),"",IF(ISBLANK(AI7),"",IF(AJ7="x",ABS($BI$9-AI7),IF(AJ7="",ABS($BI$9-AI7)+5,"Fehler"))))</f>
        <v>5</v>
      </c>
      <c r="AL7" s="17"/>
      <c r="AM7" s="2">
        <f>IF(ISBLANK($C7),"",-SUM(V7,Y7,AB7,AD7,AF7,AH7,AK7,AL7))</f>
        <v>-57</v>
      </c>
      <c r="AN7" s="3">
        <f>IF(ISBLANK($C7),"",RANK($AM7,AM$7:AM$10))</f>
        <v>3</v>
      </c>
      <c r="AO7" s="3">
        <f>IF(ISBLANK($C7),"",RANK($AM7,AM$3:AM$38))</f>
        <v>25</v>
      </c>
      <c r="AP7" s="5">
        <f>IF(ISBLANK($C7),"",RANK($AM7,AM$3:AM$75))</f>
        <v>31</v>
      </c>
      <c r="AQ7" s="57"/>
      <c r="AR7" s="42">
        <f t="shared" si="0"/>
        <v>5</v>
      </c>
      <c r="AS7" s="31">
        <v>1100</v>
      </c>
      <c r="AT7" s="55" t="s">
        <v>62</v>
      </c>
      <c r="AU7" s="39">
        <f>IF(ISBLANK($C7),"",IF(ISBLANK(AS7),"",IF(AT7="x",ABS($BI$11-AS7)/$BJ$11,IF(AT7="",ABS($BI$11-AS7)/$BJ$11+5,"Fehler"))))</f>
        <v>4.92</v>
      </c>
      <c r="AV7" s="15">
        <v>3333</v>
      </c>
      <c r="AW7" s="51" t="s">
        <v>62</v>
      </c>
      <c r="AX7" s="42">
        <f>IF(ISBLANK($C7),"",IF(ISBLANK(AV7),"",IF(AW7="x",ABS($BI$13-AV7)/$BJ$13,IF(AW7="",ABS($BI$13-AV7)/$BJ$13+5,"Fehler"))))</f>
        <v>4.17</v>
      </c>
      <c r="AY7" s="34">
        <v>130</v>
      </c>
      <c r="AZ7" s="61" t="s">
        <v>62</v>
      </c>
      <c r="BA7" s="45">
        <f>IF(ISBLANK($C7),"",IF(ISBLANK(AY7),"",IF(AZ7="x",ABS($BI$15-AY7)/$BJ$15,IF(AZ7="",ABS($BI$15-AY8)/$BJ$15+5,"Fehler"))))</f>
        <v>9.2</v>
      </c>
      <c r="BB7" s="33">
        <f>IF(ISBLANK($C7),"",-SUM(AR7,AU7,AX7,BA7))</f>
        <v>-23.29</v>
      </c>
      <c r="BC7" s="3">
        <f>IF(ISBLANK($C7),"",RANK($BB7,BB$7:BB$10))</f>
        <v>2</v>
      </c>
      <c r="BD7" s="3">
        <f>IF(ISBLANK($C7),"",RANK($BB7,BB$3:BB$38))</f>
        <v>4</v>
      </c>
      <c r="BE7" s="25">
        <f>IF(ISBLANK($C7),"",RANK($BB7,BB$3:BB$75))</f>
        <v>14</v>
      </c>
      <c r="BF7" s="16"/>
      <c r="BI7" s="44">
        <v>150</v>
      </c>
      <c r="BJ7" s="12"/>
    </row>
    <row r="8" spans="1:63" ht="15">
      <c r="A8" s="82" t="s">
        <v>55</v>
      </c>
      <c r="B8" s="82">
        <v>16</v>
      </c>
      <c r="C8" s="75" t="s">
        <v>67</v>
      </c>
      <c r="D8" s="76">
        <v>53844</v>
      </c>
      <c r="E8" s="76" t="s">
        <v>68</v>
      </c>
      <c r="F8" s="74" t="s">
        <v>314</v>
      </c>
      <c r="G8" s="74" t="s">
        <v>314</v>
      </c>
      <c r="H8" s="19">
        <v>69</v>
      </c>
      <c r="I8" s="70">
        <v>22.6</v>
      </c>
      <c r="J8" s="19" t="s">
        <v>62</v>
      </c>
      <c r="N8" s="76" t="s">
        <v>25</v>
      </c>
      <c r="O8" s="76" t="s">
        <v>69</v>
      </c>
      <c r="P8" s="74" t="s">
        <v>314</v>
      </c>
      <c r="Q8" s="76">
        <v>1962</v>
      </c>
      <c r="R8" s="76">
        <v>250</v>
      </c>
      <c r="S8" s="76">
        <v>18</v>
      </c>
      <c r="T8" s="28">
        <v>80</v>
      </c>
      <c r="U8" s="47" t="s">
        <v>62</v>
      </c>
      <c r="V8" s="39">
        <f>IF(ISBLANK($C8),"",IF(ISBLANK(T8),"",IF(U8="x",ABS($BI$3-T8),IF(U8="",ABS($BI$3-T8)+5,"Fehler"))))</f>
        <v>5</v>
      </c>
      <c r="W8" s="15">
        <v>32</v>
      </c>
      <c r="X8" s="52" t="s">
        <v>62</v>
      </c>
      <c r="Y8" s="42">
        <f>IF(ISBLANK($C8),"",IF(ISBLANK(W8),"",IF(X8="x",ABS($BI$5-W8),IF(X8="",ABS($BI$5-W8)+5,"Fehler"))))</f>
        <v>3</v>
      </c>
      <c r="Z8" s="31">
        <v>144</v>
      </c>
      <c r="AA8" s="47" t="s">
        <v>62</v>
      </c>
      <c r="AB8" s="39">
        <f>IF(ISBLANK($C8),"",IF(ISBLANK(Z8),"",IF(AA8="x",ABS($BI$7-Z8),IF(AA8="",ABS($BI$7-Z8)+5,"Fehler"))))</f>
        <v>6</v>
      </c>
      <c r="AC8" s="51" t="s">
        <v>62</v>
      </c>
      <c r="AD8" s="42">
        <f>IF(ISBLANK($C8),"",IF(AC8="x",0,IF(AC8="",5,"Fehler")))</f>
        <v>0</v>
      </c>
      <c r="AE8" s="55" t="s">
        <v>62</v>
      </c>
      <c r="AF8" s="39">
        <f>IF(ISBLANK($C8),"",IF(AE8="x",0,IF(AE8="",5,"Fehler")))</f>
        <v>0</v>
      </c>
      <c r="AG8" s="51" t="s">
        <v>62</v>
      </c>
      <c r="AH8" s="42">
        <f>IF(ISBLANK($C8),"",IF(AG8="x",0,IF(AG8="",5,"Fehler")))</f>
        <v>0</v>
      </c>
      <c r="AI8" s="31">
        <v>20</v>
      </c>
      <c r="AJ8" s="47" t="s">
        <v>62</v>
      </c>
      <c r="AK8" s="39">
        <f>IF(ISBLANK($C8),"",IF(ISBLANK(AI8),"",IF(AJ8="x",ABS($BI$9-AI8),IF(AJ8="",ABS($BI$9-AI8)+5,"Fehler"))))</f>
        <v>2</v>
      </c>
      <c r="AL8" s="17"/>
      <c r="AM8" s="2">
        <f>IF(ISBLANK($C8),"",-SUM(V8,Y8,AB8,AD8,AF8,AH8,AK8,AL8))</f>
        <v>-16</v>
      </c>
      <c r="AN8" s="3">
        <f>IF(ISBLANK($C8),"",RANK($AM8,AM$7:AM$10))</f>
        <v>1</v>
      </c>
      <c r="AO8" s="3">
        <f>IF(ISBLANK($C8),"",RANK($AM8,AM$3:AM$38))</f>
        <v>3</v>
      </c>
      <c r="AP8" s="5">
        <f>IF(ISBLANK($C8),"",RANK($AM8,AM$3:AM$75))</f>
        <v>3</v>
      </c>
      <c r="AQ8" s="57" t="s">
        <v>62</v>
      </c>
      <c r="AR8" s="42">
        <f t="shared" si="0"/>
        <v>0</v>
      </c>
      <c r="AS8" s="31">
        <v>1250</v>
      </c>
      <c r="AT8" s="55" t="s">
        <v>62</v>
      </c>
      <c r="AU8" s="39">
        <f>IF(ISBLANK($C8),"",IF(ISBLANK(AS8),"",IF(AT8="x",ABS($BI$11-AS8)/$BJ$11,IF(AT8="",ABS($BI$11-AS8)/$BJ$11+5,"Fehler"))))</f>
        <v>1.92</v>
      </c>
      <c r="AV8" s="15">
        <v>3405</v>
      </c>
      <c r="AW8" s="51" t="s">
        <v>62</v>
      </c>
      <c r="AX8" s="42">
        <f>IF(ISBLANK($C8),"",IF(ISBLANK(AV8),"",IF(AW8="x",ABS($BI$13-AV8)/$BJ$13,IF(AW8="",ABS($BI$13-AV8)/$BJ$13+5,"Fehler"))))</f>
        <v>3.45</v>
      </c>
      <c r="AY8" s="34">
        <v>129</v>
      </c>
      <c r="AZ8" s="61" t="s">
        <v>62</v>
      </c>
      <c r="BA8" s="45">
        <f>IF(ISBLANK($C8),"",IF(ISBLANK(AY8),"",IF(AZ8="x",ABS($BI$15-AY8)/$BJ$15,IF(AZ8="",ABS($BI$15-AY9)/$BJ$15+5,"Fehler"))))</f>
        <v>9.4</v>
      </c>
      <c r="BB8" s="33">
        <f>IF(ISBLANK($C8),"",-SUM(AR8,AU8,AX8,BA8))</f>
        <v>-14.77</v>
      </c>
      <c r="BC8" s="3">
        <f>IF(ISBLANK($C8),"",RANK($BB8,BB$7:BB$10))</f>
        <v>1</v>
      </c>
      <c r="BD8" s="3">
        <f>IF(ISBLANK($C8),"",RANK($BB8,BB$3:BB$38))</f>
        <v>1</v>
      </c>
      <c r="BE8" s="25">
        <f>IF(ISBLANK($C8),"",RANK($BB8,BB$3:BB$75))</f>
        <v>5</v>
      </c>
      <c r="BF8" s="16"/>
      <c r="BI8" s="44" t="s">
        <v>264</v>
      </c>
      <c r="BJ8" s="12"/>
      <c r="BK8" s="12"/>
    </row>
    <row r="9" spans="1:62" ht="15">
      <c r="A9" s="82" t="s">
        <v>55</v>
      </c>
      <c r="B9" s="82">
        <v>17</v>
      </c>
      <c r="C9" s="75" t="s">
        <v>105</v>
      </c>
      <c r="D9" s="76">
        <v>53562</v>
      </c>
      <c r="E9" s="76" t="s">
        <v>106</v>
      </c>
      <c r="G9" s="95"/>
      <c r="H9" s="19">
        <v>71</v>
      </c>
      <c r="I9" s="70">
        <v>40.3</v>
      </c>
      <c r="N9" s="76" t="s">
        <v>107</v>
      </c>
      <c r="O9" s="76" t="s">
        <v>108</v>
      </c>
      <c r="P9" s="74" t="s">
        <v>314</v>
      </c>
      <c r="Q9" s="76">
        <v>1938</v>
      </c>
      <c r="R9" s="76">
        <v>200</v>
      </c>
      <c r="S9" s="76">
        <v>6.5</v>
      </c>
      <c r="T9" s="28">
        <v>116</v>
      </c>
      <c r="U9" s="47" t="s">
        <v>62</v>
      </c>
      <c r="V9" s="39">
        <f>IF(ISBLANK($C9),"",IF(ISBLANK(T9),"",IF(U9="x",ABS($BI$3-T9),IF(U9="",ABS($BI$3-T9)+5,"Fehler"))))</f>
        <v>31</v>
      </c>
      <c r="W9" s="15">
        <v>36</v>
      </c>
      <c r="X9" s="52" t="s">
        <v>62</v>
      </c>
      <c r="Y9" s="42">
        <f>IF(ISBLANK($C9),"",IF(ISBLANK(W9),"",IF(X9="x",ABS($BI$5-W9),IF(X9="",ABS($BI$5-W9)+5,"Fehler"))))</f>
        <v>7</v>
      </c>
      <c r="Z9" s="31">
        <v>231</v>
      </c>
      <c r="AA9" s="47" t="s">
        <v>62</v>
      </c>
      <c r="AB9" s="39">
        <f>IF(ISBLANK($C9),"",IF(ISBLANK(Z9),"",IF(AA9="x",ABS($BI$7-Z9),IF(AA9="",ABS($BI$7-Z9)+5,"Fehler"))))</f>
        <v>81</v>
      </c>
      <c r="AC9" s="51" t="s">
        <v>62</v>
      </c>
      <c r="AD9" s="42">
        <f>IF(ISBLANK($C9),"",IF(AC9="x",0,IF(AC9="",5,"Fehler")))</f>
        <v>0</v>
      </c>
      <c r="AE9" s="55" t="s">
        <v>62</v>
      </c>
      <c r="AF9" s="39">
        <f>IF(ISBLANK($C9),"",IF(AE9="x",0,IF(AE9="",5,"Fehler")))</f>
        <v>0</v>
      </c>
      <c r="AG9" s="51" t="s">
        <v>62</v>
      </c>
      <c r="AH9" s="42">
        <f>IF(ISBLANK($C9),"",IF(AG9="x",0,IF(AG9="",5,"Fehler")))</f>
        <v>0</v>
      </c>
      <c r="AI9" s="31">
        <v>17</v>
      </c>
      <c r="AJ9" s="47" t="s">
        <v>62</v>
      </c>
      <c r="AK9" s="39">
        <f>IF(ISBLANK($C9),"",IF(ISBLANK(AI9),"",IF(AJ9="x",ABS($BI$9-AI9),IF(AJ9="",ABS($BI$9-AI9)+5,"Fehler"))))</f>
        <v>1</v>
      </c>
      <c r="AL9" s="17"/>
      <c r="AM9" s="2">
        <f>IF(ISBLANK($C9),"",-SUM(V9,Y9,AB9,AD9,AF9,AH9,AK9,AL9))</f>
        <v>-120</v>
      </c>
      <c r="AN9" s="3">
        <f>IF(ISBLANK($C9),"",RANK($AM9,AM$7:AM$10))</f>
        <v>4</v>
      </c>
      <c r="AO9" s="3">
        <f>IF(ISBLANK($C9),"",RANK($AM9,AM$3:AM$38))</f>
        <v>28</v>
      </c>
      <c r="AP9" s="5">
        <f>IF(ISBLANK($C9),"",RANK($AM9,AM$3:AM$75))</f>
        <v>48</v>
      </c>
      <c r="AQ9" s="57"/>
      <c r="AR9" s="42">
        <f t="shared" si="0"/>
        <v>5</v>
      </c>
      <c r="AS9" s="31"/>
      <c r="AT9" s="55"/>
      <c r="AU9" s="39">
        <v>999</v>
      </c>
      <c r="AX9" s="42">
        <v>999</v>
      </c>
      <c r="AY9" s="34"/>
      <c r="AZ9" s="61"/>
      <c r="BA9" s="45">
        <v>999</v>
      </c>
      <c r="BB9" s="33">
        <f>IF(ISBLANK($C9),"",-SUM(AR9,AU9,AX9,BA9))</f>
        <v>-3002</v>
      </c>
      <c r="BC9" s="3">
        <f>IF(ISBLANK($C9),"",RANK($BB9,BB$7:BB$10))</f>
        <v>4</v>
      </c>
      <c r="BD9" s="3">
        <f>IF(ISBLANK($C9),"",RANK($BB9,BB$3:BB$38))</f>
        <v>29</v>
      </c>
      <c r="BE9" s="25">
        <f>IF(ISBLANK($C9),"",RANK($BB9,BB$3:BB$75))</f>
        <v>61</v>
      </c>
      <c r="BF9" s="16"/>
      <c r="BI9" s="44">
        <v>18</v>
      </c>
      <c r="BJ9" s="12"/>
    </row>
    <row r="10" spans="1:62" ht="15">
      <c r="A10" s="82" t="s">
        <v>55</v>
      </c>
      <c r="B10" s="82">
        <v>18</v>
      </c>
      <c r="C10" s="75" t="s">
        <v>206</v>
      </c>
      <c r="D10" s="76">
        <v>52379</v>
      </c>
      <c r="E10" s="76" t="s">
        <v>243</v>
      </c>
      <c r="F10" s="74" t="s">
        <v>314</v>
      </c>
      <c r="G10" s="74" t="s">
        <v>314</v>
      </c>
      <c r="H10" s="19">
        <v>66</v>
      </c>
      <c r="I10" s="70">
        <v>74.1</v>
      </c>
      <c r="J10" s="19" t="s">
        <v>62</v>
      </c>
      <c r="K10" s="19" t="s">
        <v>62</v>
      </c>
      <c r="L10" s="19" t="s">
        <v>62</v>
      </c>
      <c r="N10" s="76" t="s">
        <v>107</v>
      </c>
      <c r="O10" s="76" t="s">
        <v>207</v>
      </c>
      <c r="P10" s="74" t="s">
        <v>314</v>
      </c>
      <c r="Q10" s="76">
        <v>1936</v>
      </c>
      <c r="R10" s="76">
        <v>192</v>
      </c>
      <c r="S10" s="76">
        <v>7</v>
      </c>
      <c r="T10" s="28">
        <v>89</v>
      </c>
      <c r="U10" s="47" t="s">
        <v>62</v>
      </c>
      <c r="V10" s="39">
        <f>IF(ISBLANK($C10),"",IF(ISBLANK(T10),"",IF(U10="x",ABS($BI$3-T10),IF(U10="",ABS($BI$3-T10)+5,"Fehler"))))</f>
        <v>4</v>
      </c>
      <c r="W10" s="15">
        <v>30</v>
      </c>
      <c r="X10" s="52" t="s">
        <v>62</v>
      </c>
      <c r="Y10" s="42">
        <f>IF(ISBLANK($C10),"",IF(ISBLANK(W10),"",IF(X10="x",ABS($BI$5-W10),IF(X10="",ABS($BI$5-W10)+5,"Fehler"))))</f>
        <v>1</v>
      </c>
      <c r="Z10" s="31">
        <v>183</v>
      </c>
      <c r="AA10" s="47" t="s">
        <v>62</v>
      </c>
      <c r="AB10" s="39">
        <f>IF(ISBLANK($C10),"",IF(ISBLANK(Z10),"",IF(AA10="x",ABS($BI$7-Z10),IF(AA10="",ABS($BI$7-Z10)+5,"Fehler"))))</f>
        <v>33</v>
      </c>
      <c r="AC10" s="51" t="s">
        <v>62</v>
      </c>
      <c r="AD10" s="42">
        <f>IF(ISBLANK($C10),"",IF(AC10="x",0,IF(AC10="",5,"Fehler")))</f>
        <v>0</v>
      </c>
      <c r="AE10" s="55" t="s">
        <v>62</v>
      </c>
      <c r="AF10" s="39">
        <f>IF(ISBLANK($C10),"",IF(AE10="x",0,IF(AE10="",5,"Fehler")))</f>
        <v>0</v>
      </c>
      <c r="AG10" s="51" t="s">
        <v>62</v>
      </c>
      <c r="AH10" s="42">
        <f>IF(ISBLANK($C10),"",IF(AG10="x",0,IF(AG10="",5,"Fehler")))</f>
        <v>0</v>
      </c>
      <c r="AI10" s="31">
        <v>26</v>
      </c>
      <c r="AJ10" s="47" t="s">
        <v>62</v>
      </c>
      <c r="AK10" s="39">
        <f>IF(ISBLANK($C10),"",IF(ISBLANK(AI10),"",IF(AJ10="x",ABS($BI$9-AI10),IF(AJ10="",ABS($BI$9-AI10)+5,"Fehler"))))</f>
        <v>8</v>
      </c>
      <c r="AL10" s="17"/>
      <c r="AM10" s="2">
        <f>IF(ISBLANK($C10),"",-SUM(V10,Y10,AB10,AD10,AF10,AH10,AK10,AL10))</f>
        <v>-46</v>
      </c>
      <c r="AN10" s="3">
        <f>IF(ISBLANK($C10),"",RANK($AM10,AM$7:AM$10))</f>
        <v>2</v>
      </c>
      <c r="AO10" s="3">
        <f>IF(ISBLANK($C10),"",RANK($AM10,AM$3:AM$38))</f>
        <v>19</v>
      </c>
      <c r="AP10" s="5">
        <f>IF(ISBLANK($C10),"",RANK($AM10,AM$3:AM$75))</f>
        <v>21</v>
      </c>
      <c r="AQ10" s="57" t="s">
        <v>62</v>
      </c>
      <c r="AR10" s="42">
        <f>IF(ISBLANK($C10),"",IF(AQ10="x",0,IF(AQ10="",5,"Fehler")))</f>
        <v>0</v>
      </c>
      <c r="AS10" s="31">
        <v>1001</v>
      </c>
      <c r="AT10" s="55" t="s">
        <v>62</v>
      </c>
      <c r="AU10" s="39">
        <f>IF(ISBLANK($C10),"",IF(ISBLANK(AS10),"",IF(AT10="x",ABS($BI$11-AS10)/$BJ$11,IF(AT10="",ABS($BI$11-AS10)/$BJ$11+5,"Fehler"))))</f>
        <v>6.9</v>
      </c>
      <c r="AV10" s="15">
        <v>2148</v>
      </c>
      <c r="AW10" s="51" t="s">
        <v>62</v>
      </c>
      <c r="AX10" s="42">
        <f>IF(ISBLANK($C10),"",IF(ISBLANK(AV10),"",IF(AW10="x",ABS($BI$13-AV10)/$BJ$13,IF(AW10="",ABS($BI$13-AV10)/$BJ$13+5,"Fehler"))))</f>
        <v>16.02</v>
      </c>
      <c r="AY10" s="34">
        <v>185</v>
      </c>
      <c r="AZ10" s="61" t="s">
        <v>62</v>
      </c>
      <c r="BA10" s="45">
        <f>IF(ISBLANK($C10),"",IF(ISBLANK(AY10),"",IF(AZ10="x",ABS($BI$15-AY10)/$BJ$15,IF(AZ10="",ABS($BI$15-#REF!)/$BJ$15+5,"Fehler"))))</f>
        <v>1.8</v>
      </c>
      <c r="BB10" s="33">
        <f>IF(ISBLANK($C10),"",-SUM(AR10,AU10,AX10,BA10))</f>
        <v>-24.720000000000002</v>
      </c>
      <c r="BC10" s="3">
        <f>IF(ISBLANK($C10),"",RANK($BB10,BB$7:BB$10))</f>
        <v>3</v>
      </c>
      <c r="BD10" s="3">
        <f>IF(ISBLANK($C10),"",RANK($BB10,BB$3:BB$38))</f>
        <v>5</v>
      </c>
      <c r="BE10" s="25">
        <f>IF(ISBLANK($C10),"",RANK($BB10,BB$3:BB$75))</f>
        <v>15</v>
      </c>
      <c r="BF10" s="16"/>
      <c r="BI10" s="44" t="s">
        <v>265</v>
      </c>
      <c r="BJ10" s="12" t="s">
        <v>292</v>
      </c>
    </row>
    <row r="11" spans="1:62" s="12" customFormat="1" ht="15">
      <c r="A11" s="87" t="s">
        <v>16</v>
      </c>
      <c r="B11" s="83"/>
      <c r="C11" s="79"/>
      <c r="D11" s="79"/>
      <c r="E11" s="79"/>
      <c r="F11" s="79"/>
      <c r="G11" s="79"/>
      <c r="H11" s="79"/>
      <c r="I11" s="96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64"/>
      <c r="U11" s="65"/>
      <c r="V11" s="64"/>
      <c r="W11" s="64"/>
      <c r="X11" s="65"/>
      <c r="Y11" s="64"/>
      <c r="Z11" s="64"/>
      <c r="AA11" s="65"/>
      <c r="AB11" s="64"/>
      <c r="AC11" s="65"/>
      <c r="AD11" s="64"/>
      <c r="AE11" s="65"/>
      <c r="AF11" s="64"/>
      <c r="AG11" s="65"/>
      <c r="AH11" s="64"/>
      <c r="AI11" s="64"/>
      <c r="AJ11" s="65"/>
      <c r="AK11" s="64"/>
      <c r="AL11" s="64"/>
      <c r="AM11" s="66"/>
      <c r="AN11" s="66"/>
      <c r="AO11" s="66"/>
      <c r="AP11" s="64"/>
      <c r="AQ11" s="65"/>
      <c r="AR11" s="64"/>
      <c r="AS11" s="64"/>
      <c r="AT11" s="65"/>
      <c r="AU11" s="64"/>
      <c r="AV11" s="64"/>
      <c r="AW11" s="65"/>
      <c r="AX11" s="64"/>
      <c r="AY11" s="64"/>
      <c r="AZ11" s="65"/>
      <c r="BA11" s="64"/>
      <c r="BB11" s="64"/>
      <c r="BC11" s="64"/>
      <c r="BD11" s="4"/>
      <c r="BE11" s="26"/>
      <c r="BF11" s="13"/>
      <c r="BI11" s="44">
        <v>1346</v>
      </c>
      <c r="BJ11" s="12">
        <v>50</v>
      </c>
    </row>
    <row r="12" spans="1:62" ht="15">
      <c r="A12" s="82" t="s">
        <v>36</v>
      </c>
      <c r="B12" s="82">
        <v>26</v>
      </c>
      <c r="C12" s="75" t="s">
        <v>22</v>
      </c>
      <c r="D12" s="76">
        <v>50999</v>
      </c>
      <c r="E12" s="76" t="s">
        <v>23</v>
      </c>
      <c r="F12" s="74" t="s">
        <v>314</v>
      </c>
      <c r="G12" s="74" t="s">
        <v>314</v>
      </c>
      <c r="H12" s="19">
        <v>60</v>
      </c>
      <c r="I12" s="70">
        <v>27.1</v>
      </c>
      <c r="M12" s="75" t="s">
        <v>24</v>
      </c>
      <c r="N12" s="76" t="s">
        <v>25</v>
      </c>
      <c r="O12" s="76" t="s">
        <v>26</v>
      </c>
      <c r="P12" s="74" t="s">
        <v>314</v>
      </c>
      <c r="Q12" s="76">
        <v>1953</v>
      </c>
      <c r="R12" s="76">
        <v>500</v>
      </c>
      <c r="S12" s="76">
        <v>24</v>
      </c>
      <c r="T12" s="28">
        <v>90</v>
      </c>
      <c r="U12" s="47" t="s">
        <v>62</v>
      </c>
      <c r="V12" s="39">
        <f>IF(ISBLANK($C12),"",IF(ISBLANK(T12),"",IF(U12="x",ABS($BI$3-T12),IF(U12="",ABS($BI$3-T12)+5,"Fehler"))))</f>
        <v>5</v>
      </c>
      <c r="W12" s="15">
        <v>32</v>
      </c>
      <c r="X12" s="52" t="s">
        <v>62</v>
      </c>
      <c r="Y12" s="42">
        <f>IF(ISBLANK($C12),"",IF(ISBLANK(W12),"",IF(X12="x",ABS($BI$5-W12),IF(X12="",ABS($BI$5-W12)+5,"Fehler"))))</f>
        <v>3</v>
      </c>
      <c r="Z12" s="31">
        <v>130</v>
      </c>
      <c r="AA12" s="47" t="s">
        <v>62</v>
      </c>
      <c r="AB12" s="39">
        <f>IF(ISBLANK($C12),"",IF(ISBLANK(Z12),"",IF(AA12="x",ABS($BI$7-Z12),IF(AA12="",ABS($BI$7-Z12)+5,"Fehler"))))</f>
        <v>20</v>
      </c>
      <c r="AC12" s="51" t="s">
        <v>62</v>
      </c>
      <c r="AD12" s="42">
        <f aca="true" t="shared" si="1" ref="AD12:AD21">IF(ISBLANK($C12),"",IF(AC12="x",0,IF(AC12="",5,"Fehler")))</f>
        <v>0</v>
      </c>
      <c r="AE12" s="55" t="s">
        <v>62</v>
      </c>
      <c r="AF12" s="39">
        <f aca="true" t="shared" si="2" ref="AF12:AF21">IF(ISBLANK($C12),"",IF(AE12="x",0,IF(AE12="",5,"Fehler")))</f>
        <v>0</v>
      </c>
      <c r="AG12" s="51" t="s">
        <v>62</v>
      </c>
      <c r="AH12" s="42">
        <f aca="true" t="shared" si="3" ref="AH12:AH21">IF(ISBLANK($C12),"",IF(AG12="x",0,IF(AG12="",5,"Fehler")))</f>
        <v>0</v>
      </c>
      <c r="AI12" s="31">
        <v>25</v>
      </c>
      <c r="AJ12" s="47" t="s">
        <v>62</v>
      </c>
      <c r="AK12" s="39">
        <f>IF(ISBLANK($C12),"",IF(ISBLANK(AI12),"",IF(AJ12="x",ABS($BI$9-AI12),IF(AJ12="",ABS($BI$9-AI12)+5,"Fehler"))))</f>
        <v>7</v>
      </c>
      <c r="AL12" s="17"/>
      <c r="AM12" s="2">
        <f aca="true" t="shared" si="4" ref="AM12:AM21">IF(ISBLANK($C12),"",-SUM(V12,Y12,AB12,AD12,AF12,AH12,AK12,AL12))</f>
        <v>-35</v>
      </c>
      <c r="AN12" s="3">
        <f>IF(ISBLANK($C12),"",RANK($AM12,AM$12:AM$21))</f>
        <v>3</v>
      </c>
      <c r="AO12" s="3">
        <f>IF(ISBLANK($C12),"",RANK($AM12,AM$3:AM$38))</f>
        <v>11</v>
      </c>
      <c r="AP12" s="5">
        <f>IF(ISBLANK($C12),"",RANK($AM12,AM$3:AM$75))</f>
        <v>12</v>
      </c>
      <c r="AQ12" s="57"/>
      <c r="AR12" s="42">
        <f t="shared" si="0"/>
        <v>5</v>
      </c>
      <c r="AS12" s="31">
        <v>1350</v>
      </c>
      <c r="AT12" s="55" t="s">
        <v>62</v>
      </c>
      <c r="AU12" s="39">
        <f>IF(ISBLANK($C12),"",IF(ISBLANK(AS12),"",IF(AT12="x",ABS($BI$11-AS12)/$BJ$11,IF(AT12="",ABS($BI$11-AS12)/$BJ$11+5,"Fehler"))))</f>
        <v>0.08</v>
      </c>
      <c r="AV12" s="15">
        <v>3500</v>
      </c>
      <c r="AW12" s="51" t="s">
        <v>62</v>
      </c>
      <c r="AX12" s="42">
        <f>IF(ISBLANK($C12),"",IF(ISBLANK(AV12),"",IF(AW12="x",ABS($BI$13-AV12)/$BJ$13,IF(AW12="",ABS($BI$13-AV12)/$BJ$13+5,"Fehler"))))</f>
        <v>2.5</v>
      </c>
      <c r="AY12" s="34">
        <v>132</v>
      </c>
      <c r="AZ12" s="61" t="s">
        <v>62</v>
      </c>
      <c r="BA12" s="45">
        <f>IF(ISBLANK($C12),"",IF(ISBLANK(AY12),"",IF(AZ12="x",ABS($BI$15-AY12)/$BJ$15,IF(AZ12="",ABS($BI$15-AY13)/$BJ$15+5,"Fehler"))))</f>
        <v>8.8</v>
      </c>
      <c r="BB12" s="33">
        <f aca="true" t="shared" si="5" ref="BB12:BB21">IF(ISBLANK($C12),"",-SUM(AR12,AU12,AX12,BA12))</f>
        <v>-16.380000000000003</v>
      </c>
      <c r="BC12" s="3">
        <f>IF(ISBLANK($C12),"",RANK($BB12,BB$12:BB$21))</f>
        <v>1</v>
      </c>
      <c r="BD12" s="3">
        <f>IF(ISBLANK($C12),"",RANK($BB12,BB$3:BB$38))</f>
        <v>2</v>
      </c>
      <c r="BE12" s="25">
        <f>IF(ISBLANK($C12),"",RANK($BB12,BB$3:BB$75))</f>
        <v>6</v>
      </c>
      <c r="BF12" s="16"/>
      <c r="BI12" s="44" t="s">
        <v>266</v>
      </c>
      <c r="BJ12" s="12" t="s">
        <v>292</v>
      </c>
    </row>
    <row r="13" spans="1:62" ht="15">
      <c r="A13" s="82" t="s">
        <v>36</v>
      </c>
      <c r="B13" s="82">
        <v>27</v>
      </c>
      <c r="C13" s="75" t="s">
        <v>28</v>
      </c>
      <c r="D13" s="76">
        <v>53881</v>
      </c>
      <c r="E13" s="76" t="s">
        <v>29</v>
      </c>
      <c r="F13" s="74" t="s">
        <v>314</v>
      </c>
      <c r="G13" s="74" t="s">
        <v>314</v>
      </c>
      <c r="H13" s="19">
        <v>68</v>
      </c>
      <c r="I13" s="70">
        <v>57.2</v>
      </c>
      <c r="J13" s="19" t="s">
        <v>62</v>
      </c>
      <c r="K13" s="19" t="s">
        <v>62</v>
      </c>
      <c r="L13" s="19" t="s">
        <v>62</v>
      </c>
      <c r="N13" s="76" t="s">
        <v>25</v>
      </c>
      <c r="O13" s="76" t="s">
        <v>30</v>
      </c>
      <c r="P13" s="74" t="s">
        <v>314</v>
      </c>
      <c r="Q13" s="76">
        <v>1955</v>
      </c>
      <c r="R13" s="76">
        <v>245</v>
      </c>
      <c r="S13" s="76">
        <v>12</v>
      </c>
      <c r="T13" s="28">
        <v>78</v>
      </c>
      <c r="U13" s="47" t="s">
        <v>62</v>
      </c>
      <c r="V13" s="39">
        <f>IF(ISBLANK($C13),"",IF(ISBLANK(T13),"",IF(U13="x",ABS($BI$3-T13),IF(U13="",ABS($BI$3-T13)+5,"Fehler"))))</f>
        <v>7</v>
      </c>
      <c r="W13" s="15">
        <v>28</v>
      </c>
      <c r="X13" s="52" t="s">
        <v>62</v>
      </c>
      <c r="Y13" s="42">
        <f>IF(ISBLANK($C13),"",IF(ISBLANK(W13),"",IF(X13="x",ABS($BI$5-W13),IF(X13="",ABS($BI$5-W13)+5,"Fehler"))))</f>
        <v>1</v>
      </c>
      <c r="Z13" s="31">
        <v>143</v>
      </c>
      <c r="AA13" s="47" t="s">
        <v>62</v>
      </c>
      <c r="AB13" s="39">
        <f>IF(ISBLANK($C13),"",IF(ISBLANK(Z13),"",IF(AA13="x",ABS($BI$7-Z13),IF(AA13="",ABS($BI$7-Z13)+5,"Fehler"))))</f>
        <v>7</v>
      </c>
      <c r="AC13" s="51" t="s">
        <v>62</v>
      </c>
      <c r="AD13" s="42">
        <f t="shared" si="1"/>
        <v>0</v>
      </c>
      <c r="AE13" s="55" t="s">
        <v>62</v>
      </c>
      <c r="AF13" s="39">
        <f t="shared" si="2"/>
        <v>0</v>
      </c>
      <c r="AG13" s="51" t="s">
        <v>62</v>
      </c>
      <c r="AH13" s="42">
        <f t="shared" si="3"/>
        <v>0</v>
      </c>
      <c r="AI13" s="31">
        <v>19</v>
      </c>
      <c r="AJ13" s="47" t="s">
        <v>62</v>
      </c>
      <c r="AK13" s="39">
        <f>IF(ISBLANK($C13),"",IF(ISBLANK(AI13),"",IF(AJ13="x",ABS($BI$9-AI13),IF(AJ13="",ABS($BI$9-AI13)+5,"Fehler"))))</f>
        <v>1</v>
      </c>
      <c r="AL13" s="17"/>
      <c r="AM13" s="2">
        <f t="shared" si="4"/>
        <v>-16</v>
      </c>
      <c r="AN13" s="3">
        <f>IF(ISBLANK($C13),"",RANK($AM13,AM$12:AM$21))</f>
        <v>2</v>
      </c>
      <c r="AO13" s="3">
        <f>IF(ISBLANK($C13),"",RANK($AM13,AM$3:AM$38))</f>
        <v>3</v>
      </c>
      <c r="AP13" s="5">
        <f>IF(ISBLANK($C13),"",RANK($AM13,AM$3:AM$75))</f>
        <v>3</v>
      </c>
      <c r="AQ13" s="57" t="s">
        <v>62</v>
      </c>
      <c r="AR13" s="42">
        <f t="shared" si="0"/>
        <v>0</v>
      </c>
      <c r="AS13" s="31">
        <v>1100</v>
      </c>
      <c r="AT13" s="55" t="s">
        <v>62</v>
      </c>
      <c r="AU13" s="39">
        <f>IF(ISBLANK($C13),"",IF(ISBLANK(AS13),"",IF(AT13="x",ABS($BI$11-AS13)/$BJ$11,IF(AT13="",ABS($BI$11-AS13)/$BJ$11+5,"Fehler"))))</f>
        <v>4.92</v>
      </c>
      <c r="AV13" s="15">
        <v>2120</v>
      </c>
      <c r="AW13" s="51" t="s">
        <v>62</v>
      </c>
      <c r="AX13" s="42">
        <f>IF(ISBLANK($C13),"",IF(ISBLANK(AV13),"",IF(AW13="x",ABS($BI$13-AV13)/$BJ$13,IF(AW13="",ABS($BI$13-AV13)/$BJ$13+5,"Fehler"))))</f>
        <v>16.3</v>
      </c>
      <c r="AY13" s="34">
        <v>200</v>
      </c>
      <c r="AZ13" s="61" t="s">
        <v>62</v>
      </c>
      <c r="BA13" s="45">
        <f>IF(ISBLANK($C13),"",IF(ISBLANK(AY13),"",IF(AZ13="x",ABS($BI$15-AY13)/$BJ$15,IF(AZ13="",ABS($BI$15-AY14)/$BJ$15+5,"Fehler"))))</f>
        <v>4.8</v>
      </c>
      <c r="BB13" s="33">
        <f t="shared" si="5"/>
        <v>-26.02</v>
      </c>
      <c r="BC13" s="3">
        <f>IF(ISBLANK($C13),"",RANK($BB13,BB$12:BB$21))</f>
        <v>2</v>
      </c>
      <c r="BD13" s="3">
        <f>IF(ISBLANK($C13),"",RANK($BB13,BB$3:BB$38))</f>
        <v>6</v>
      </c>
      <c r="BE13" s="25">
        <f>IF(ISBLANK($C13),"",RANK($BB13,BB$3:BB$75))</f>
        <v>16</v>
      </c>
      <c r="BF13" s="16"/>
      <c r="BI13" s="44">
        <v>3750</v>
      </c>
      <c r="BJ13" s="12">
        <v>100</v>
      </c>
    </row>
    <row r="14" spans="1:62" ht="15">
      <c r="A14" s="82" t="s">
        <v>36</v>
      </c>
      <c r="B14" s="82">
        <v>28</v>
      </c>
      <c r="C14" s="75" t="s">
        <v>59</v>
      </c>
      <c r="D14" s="76">
        <v>53909</v>
      </c>
      <c r="E14" s="76" t="s">
        <v>57</v>
      </c>
      <c r="F14" s="74" t="s">
        <v>314</v>
      </c>
      <c r="G14" s="74" t="s">
        <v>314</v>
      </c>
      <c r="H14" s="19">
        <v>58</v>
      </c>
      <c r="I14" s="70">
        <v>62.1</v>
      </c>
      <c r="J14" s="19" t="s">
        <v>62</v>
      </c>
      <c r="N14" s="76" t="s">
        <v>25</v>
      </c>
      <c r="O14" s="76" t="s">
        <v>30</v>
      </c>
      <c r="P14" s="74" t="s">
        <v>314</v>
      </c>
      <c r="Q14" s="76">
        <v>1954</v>
      </c>
      <c r="R14" s="76">
        <v>250</v>
      </c>
      <c r="S14" s="76">
        <v>13</v>
      </c>
      <c r="T14" s="28">
        <v>63</v>
      </c>
      <c r="U14" s="47" t="s">
        <v>62</v>
      </c>
      <c r="V14" s="39">
        <f>IF(ISBLANK($C14),"",IF(ISBLANK(T14),"",IF(U14="x",ABS($BI$3-T14),IF(U14="",ABS($BI$3-T14)+5,"Fehler"))))</f>
        <v>22</v>
      </c>
      <c r="W14" s="15">
        <v>55</v>
      </c>
      <c r="X14" s="52" t="s">
        <v>62</v>
      </c>
      <c r="Y14" s="42">
        <f>IF(ISBLANK($C14),"",IF(ISBLANK(W14),"",IF(X14="x",ABS($BI$5-W14),IF(X14="",ABS($BI$5-W14)+5,"Fehler"))))</f>
        <v>26</v>
      </c>
      <c r="Z14" s="31">
        <v>125</v>
      </c>
      <c r="AA14" s="47" t="s">
        <v>62</v>
      </c>
      <c r="AB14" s="39">
        <f>IF(ISBLANK($C14),"",IF(ISBLANK(Z14),"",IF(AA14="x",ABS($BI$7-Z14),IF(AA14="",ABS($BI$7-Z14)+5,"Fehler"))))</f>
        <v>25</v>
      </c>
      <c r="AC14" s="51" t="s">
        <v>62</v>
      </c>
      <c r="AD14" s="42">
        <f t="shared" si="1"/>
        <v>0</v>
      </c>
      <c r="AE14" s="55" t="s">
        <v>62</v>
      </c>
      <c r="AF14" s="39">
        <f t="shared" si="2"/>
        <v>0</v>
      </c>
      <c r="AG14" s="51" t="s">
        <v>62</v>
      </c>
      <c r="AH14" s="42">
        <f t="shared" si="3"/>
        <v>0</v>
      </c>
      <c r="AI14" s="31">
        <v>24</v>
      </c>
      <c r="AJ14" s="47" t="s">
        <v>62</v>
      </c>
      <c r="AK14" s="39">
        <f>IF(ISBLANK($C14),"",IF(ISBLANK(AI14),"",IF(AJ14="x",ABS($BI$9-AI14),IF(AJ14="",ABS($BI$9-AI14)+5,"Fehler"))))</f>
        <v>6</v>
      </c>
      <c r="AL14" s="17"/>
      <c r="AM14" s="2">
        <f t="shared" si="4"/>
        <v>-79</v>
      </c>
      <c r="AN14" s="3">
        <f>IF(ISBLANK($C14),"",RANK($AM14,AM$12:AM$21))</f>
        <v>10</v>
      </c>
      <c r="AO14" s="3">
        <f>IF(ISBLANK($C14),"",RANK($AM14,AM$3:AM$38))</f>
        <v>26</v>
      </c>
      <c r="AP14" s="5">
        <f>IF(ISBLANK($C14),"",RANK($AM14,AM$3:AM$75))</f>
        <v>38</v>
      </c>
      <c r="AQ14" s="57"/>
      <c r="AR14" s="42">
        <f t="shared" si="0"/>
        <v>5</v>
      </c>
      <c r="AS14" s="31">
        <v>2900</v>
      </c>
      <c r="AT14" s="55" t="s">
        <v>62</v>
      </c>
      <c r="AU14" s="39">
        <f>IF(ISBLANK($C14),"",IF(ISBLANK(AS14),"",IF(AT14="x",ABS($BI$11-AS14)/$BJ$11,IF(AT14="",ABS($BI$11-AS14)/$BJ$11+5,"Fehler"))))</f>
        <v>31.08</v>
      </c>
      <c r="AV14" s="15">
        <v>2877</v>
      </c>
      <c r="AW14" s="51" t="s">
        <v>62</v>
      </c>
      <c r="AX14" s="42">
        <f>IF(ISBLANK($C14),"",IF(ISBLANK(AV14),"",IF(AW14="x",ABS($BI$13-AV14)/$BJ$13,IF(AW14="",ABS($BI$13-AV14)/$BJ$13+5,"Fehler"))))</f>
        <v>8.73</v>
      </c>
      <c r="AY14" s="34">
        <v>103</v>
      </c>
      <c r="AZ14" s="61" t="s">
        <v>62</v>
      </c>
      <c r="BA14" s="45">
        <f>IF(ISBLANK($C14),"",IF(ISBLANK(AY14),"",IF(AZ14="x",ABS($BI$15-AY14)/$BJ$15,IF(AZ14="",ABS($BI$15-AY15)/$BJ$15+5,"Fehler"))))</f>
        <v>14.6</v>
      </c>
      <c r="BB14" s="33">
        <f t="shared" si="5"/>
        <v>-59.410000000000004</v>
      </c>
      <c r="BC14" s="3">
        <f>IF(ISBLANK($C14),"",RANK($BB14,BB$12:BB$21))</f>
        <v>9</v>
      </c>
      <c r="BD14" s="3">
        <f>IF(ISBLANK($C14),"",RANK($BB14,BB$3:BB$38))</f>
        <v>25</v>
      </c>
      <c r="BE14" s="25">
        <f>IF(ISBLANK($C14),"",RANK($BB14,BB$3:BB$75))</f>
        <v>56</v>
      </c>
      <c r="BF14" s="16"/>
      <c r="BI14" s="44" t="s">
        <v>267</v>
      </c>
      <c r="BJ14" s="12" t="s">
        <v>292</v>
      </c>
    </row>
    <row r="15" spans="1:62" ht="14.25" customHeight="1">
      <c r="A15" s="82" t="s">
        <v>87</v>
      </c>
      <c r="B15" s="82">
        <v>30</v>
      </c>
      <c r="C15" s="75" t="s">
        <v>95</v>
      </c>
      <c r="D15" s="76">
        <v>50354</v>
      </c>
      <c r="E15" s="76" t="s">
        <v>89</v>
      </c>
      <c r="F15" s="74" t="s">
        <v>314</v>
      </c>
      <c r="G15" s="74" t="s">
        <v>314</v>
      </c>
      <c r="H15" s="19">
        <v>76</v>
      </c>
      <c r="I15" s="70">
        <v>28.3</v>
      </c>
      <c r="N15" s="76" t="s">
        <v>25</v>
      </c>
      <c r="O15" s="76" t="s">
        <v>30</v>
      </c>
      <c r="Q15" s="76">
        <v>1951</v>
      </c>
      <c r="R15" s="76">
        <v>250</v>
      </c>
      <c r="S15" s="76">
        <v>12</v>
      </c>
      <c r="T15" s="28">
        <v>113</v>
      </c>
      <c r="U15" s="47" t="s">
        <v>62</v>
      </c>
      <c r="V15" s="39">
        <f>IF(ISBLANK($C15),"",IF(ISBLANK(T15),"",IF(U15="x",ABS($BI$3-T15),IF(U15="",ABS($BI$3-T15)+5,"Fehler"))))</f>
        <v>28</v>
      </c>
      <c r="W15" s="15">
        <v>37</v>
      </c>
      <c r="X15" s="52" t="s">
        <v>62</v>
      </c>
      <c r="Y15" s="42">
        <f>IF(ISBLANK($C15),"",IF(ISBLANK(W15),"",IF(X15="x",ABS($BI$5-W15),IF(X15="",ABS($BI$5-W15)+5,"Fehler"))))</f>
        <v>8</v>
      </c>
      <c r="Z15" s="31">
        <v>160</v>
      </c>
      <c r="AA15" s="47" t="s">
        <v>62</v>
      </c>
      <c r="AB15" s="39">
        <f>IF(ISBLANK($C15),"",IF(ISBLANK(Z15),"",IF(AA15="x",ABS($BI$7-Z15),IF(AA15="",ABS($BI$7-Z15)+5,"Fehler"))))</f>
        <v>10</v>
      </c>
      <c r="AC15" s="51" t="s">
        <v>62</v>
      </c>
      <c r="AD15" s="42">
        <f t="shared" si="1"/>
        <v>0</v>
      </c>
      <c r="AE15" s="55" t="s">
        <v>62</v>
      </c>
      <c r="AF15" s="39">
        <f t="shared" si="2"/>
        <v>0</v>
      </c>
      <c r="AG15" s="51" t="s">
        <v>62</v>
      </c>
      <c r="AH15" s="42">
        <f t="shared" si="3"/>
        <v>0</v>
      </c>
      <c r="AI15" s="31">
        <v>20</v>
      </c>
      <c r="AJ15" s="47" t="s">
        <v>62</v>
      </c>
      <c r="AK15" s="39">
        <f>IF(ISBLANK($C15),"",IF(ISBLANK(AI15),"",IF(AJ15="x",ABS($BI$9-AI15),IF(AJ15="",ABS($BI$9-AI15)+5,"Fehler"))))</f>
        <v>2</v>
      </c>
      <c r="AL15" s="17"/>
      <c r="AM15" s="2">
        <f t="shared" si="4"/>
        <v>-48</v>
      </c>
      <c r="AN15" s="3">
        <f>IF(ISBLANK($C15),"",RANK($AM15,AM$12:AM$21))</f>
        <v>9</v>
      </c>
      <c r="AO15" s="3">
        <f>IF(ISBLANK($C15),"",RANK($AM15,AM$3:AM$38))</f>
        <v>23</v>
      </c>
      <c r="AP15" s="5">
        <f>IF(ISBLANK($C15),"",RANK($AM15,AM$3:AM$75))</f>
        <v>26</v>
      </c>
      <c r="AQ15" s="57"/>
      <c r="AR15" s="42">
        <f t="shared" si="0"/>
        <v>5</v>
      </c>
      <c r="AS15" s="31">
        <v>575</v>
      </c>
      <c r="AT15" s="55" t="s">
        <v>62</v>
      </c>
      <c r="AU15" s="39">
        <f>IF(ISBLANK($C15),"",IF(ISBLANK(AS15),"",IF(AT15="x",ABS($BI$11-AS15)/$BJ$11,IF(AT15="",ABS($BI$11-AS15)/$BJ$11+5,"Fehler"))))</f>
        <v>15.42</v>
      </c>
      <c r="AV15" s="15">
        <v>1623</v>
      </c>
      <c r="AW15" s="51" t="s">
        <v>62</v>
      </c>
      <c r="AX15" s="42">
        <f>IF(ISBLANK($C15),"",IF(ISBLANK(AV15),"",IF(AW15="x",ABS($BI$13-AV15)/$BJ$13,IF(AW15="",ABS($BI$13-AV15)/$BJ$13+5,"Fehler"))))</f>
        <v>21.27</v>
      </c>
      <c r="AY15" s="34">
        <v>87</v>
      </c>
      <c r="AZ15" s="61" t="s">
        <v>62</v>
      </c>
      <c r="BA15" s="45">
        <f>IF(ISBLANK($C15),"",IF(ISBLANK(AY15),"",IF(AZ15="x",ABS($BI$15-AY15)/$BJ$15,IF(AZ15="",ABS($BI$15-AY16)/$BJ$15+5,"Fehler"))))</f>
        <v>17.8</v>
      </c>
      <c r="BB15" s="33">
        <f t="shared" si="5"/>
        <v>-59.489999999999995</v>
      </c>
      <c r="BC15" s="3">
        <f>IF(ISBLANK($C15),"",RANK($BB15,BB$12:BB$21))</f>
        <v>10</v>
      </c>
      <c r="BD15" s="3">
        <f>IF(ISBLANK($C15),"",RANK($BB15,BB$3:BB$38))</f>
        <v>26</v>
      </c>
      <c r="BE15" s="25">
        <f>IF(ISBLANK($C15),"",RANK($BB15,BB$3:BB$75))</f>
        <v>57</v>
      </c>
      <c r="BF15" s="16"/>
      <c r="BI15" s="44">
        <v>176</v>
      </c>
      <c r="BJ15" s="12">
        <v>5</v>
      </c>
    </row>
    <row r="16" spans="1:58" ht="15">
      <c r="A16" s="82" t="s">
        <v>87</v>
      </c>
      <c r="B16" s="82">
        <v>31</v>
      </c>
      <c r="C16" s="75" t="s">
        <v>259</v>
      </c>
      <c r="D16" s="76">
        <v>56244</v>
      </c>
      <c r="E16" s="76" t="s">
        <v>126</v>
      </c>
      <c r="F16" s="74" t="s">
        <v>314</v>
      </c>
      <c r="G16" s="74" t="s">
        <v>314</v>
      </c>
      <c r="H16" s="19">
        <v>79</v>
      </c>
      <c r="I16" s="70">
        <v>65</v>
      </c>
      <c r="J16" s="19" t="s">
        <v>62</v>
      </c>
      <c r="N16" s="76" t="s">
        <v>25</v>
      </c>
      <c r="O16" s="76" t="s">
        <v>127</v>
      </c>
      <c r="P16" s="74" t="s">
        <v>314</v>
      </c>
      <c r="Q16" s="76">
        <v>1949</v>
      </c>
      <c r="R16" s="76">
        <v>247</v>
      </c>
      <c r="S16" s="76">
        <v>12</v>
      </c>
      <c r="T16" s="28">
        <v>84</v>
      </c>
      <c r="U16" s="47" t="s">
        <v>62</v>
      </c>
      <c r="V16" s="39">
        <f>IF(ISBLANK($C16),"",IF(ISBLANK(T16),"",IF(U16="x",ABS($BI$3-T16),IF(U16="",ABS($BI$3-T16)+5,"Fehler"))))</f>
        <v>1</v>
      </c>
      <c r="W16" s="15">
        <v>35</v>
      </c>
      <c r="X16" s="52" t="s">
        <v>62</v>
      </c>
      <c r="Y16" s="42">
        <f>IF(ISBLANK($C16),"",IF(ISBLANK(W16),"",IF(X16="x",ABS($BI$5-W16),IF(X16="",ABS($BI$5-W16)+5,"Fehler"))))</f>
        <v>6</v>
      </c>
      <c r="Z16" s="31">
        <v>147</v>
      </c>
      <c r="AA16" s="47" t="s">
        <v>62</v>
      </c>
      <c r="AB16" s="39">
        <f>IF(ISBLANK($C16),"",IF(ISBLANK(Z16),"",IF(AA16="x",ABS($BI$7-Z16),IF(AA16="",ABS($BI$7-Z16)+5,"Fehler"))))</f>
        <v>3</v>
      </c>
      <c r="AC16" s="51" t="s">
        <v>62</v>
      </c>
      <c r="AD16" s="42">
        <f t="shared" si="1"/>
        <v>0</v>
      </c>
      <c r="AE16" s="55" t="s">
        <v>62</v>
      </c>
      <c r="AF16" s="39">
        <f t="shared" si="2"/>
        <v>0</v>
      </c>
      <c r="AG16" s="51" t="s">
        <v>62</v>
      </c>
      <c r="AH16" s="42">
        <f t="shared" si="3"/>
        <v>0</v>
      </c>
      <c r="AI16" s="31">
        <v>18</v>
      </c>
      <c r="AJ16" s="47" t="s">
        <v>62</v>
      </c>
      <c r="AK16" s="39">
        <f>IF(ISBLANK($C16),"",IF(ISBLANK(AI16),"",IF(AJ16="x",ABS($BI$9-AI16),IF(AJ16="",ABS($BI$9-AI16)+5,"Fehler"))))</f>
        <v>0</v>
      </c>
      <c r="AL16" s="17"/>
      <c r="AM16" s="2">
        <f t="shared" si="4"/>
        <v>-10</v>
      </c>
      <c r="AN16" s="3">
        <f>IF(ISBLANK($C16),"",RANK($AM16,AM$12:AM$21))</f>
        <v>1</v>
      </c>
      <c r="AO16" s="3">
        <f>IF(ISBLANK($C16),"",RANK($AM16,AM$3:AM$38))</f>
        <v>2</v>
      </c>
      <c r="AP16" s="5">
        <f>IF(ISBLANK($C16),"",RANK($AM16,AM$3:AM$75))</f>
        <v>2</v>
      </c>
      <c r="AQ16" s="57" t="s">
        <v>62</v>
      </c>
      <c r="AR16" s="42">
        <f t="shared" si="0"/>
        <v>0</v>
      </c>
      <c r="AS16" s="31">
        <v>850</v>
      </c>
      <c r="AT16" s="55" t="s">
        <v>62</v>
      </c>
      <c r="AU16" s="39">
        <f>IF(ISBLANK($C16),"",IF(ISBLANK(AS16),"",IF(AT16="x",ABS($BI$11-AS16)/$BJ$11,IF(AT16="",ABS($BI$11-AS16)/$BJ$11+5,"Fehler"))))</f>
        <v>9.92</v>
      </c>
      <c r="AV16" s="15">
        <v>2250</v>
      </c>
      <c r="AW16" s="51" t="s">
        <v>62</v>
      </c>
      <c r="AX16" s="42">
        <f>IF(ISBLANK($C16),"",IF(ISBLANK(AV16),"",IF(AW16="x",ABS($BI$13-AV16)/$BJ$13,IF(AW16="",ABS($BI$13-AV16)/$BJ$13+5,"Fehler"))))</f>
        <v>15</v>
      </c>
      <c r="AY16" s="34">
        <v>185</v>
      </c>
      <c r="AZ16" s="61" t="s">
        <v>62</v>
      </c>
      <c r="BA16" s="45">
        <f>IF(ISBLANK($C16),"",IF(ISBLANK(AY16),"",IF(AZ16="x",ABS($BI$15-AY16)/$BJ$15,IF(AZ16="",ABS($BI$15-AY17)/$BJ$15+5,"Fehler"))))</f>
        <v>1.8</v>
      </c>
      <c r="BB16" s="33">
        <f t="shared" si="5"/>
        <v>-26.720000000000002</v>
      </c>
      <c r="BC16" s="3">
        <f>IF(ISBLANK($C16),"",RANK($BB16,BB$12:BB$21))</f>
        <v>3</v>
      </c>
      <c r="BD16" s="3">
        <f>IF(ISBLANK($C16),"",RANK($BB16,BB$3:BB$38))</f>
        <v>7</v>
      </c>
      <c r="BE16" s="25">
        <f>IF(ISBLANK($C16),"",RANK($BB16,BB$3:BB$75))</f>
        <v>20</v>
      </c>
      <c r="BF16" s="16"/>
    </row>
    <row r="17" spans="1:58" ht="15">
      <c r="A17" s="82" t="s">
        <v>87</v>
      </c>
      <c r="B17" s="82">
        <v>32</v>
      </c>
      <c r="C17" s="75" t="s">
        <v>133</v>
      </c>
      <c r="D17" s="76">
        <v>47574</v>
      </c>
      <c r="E17" s="76" t="s">
        <v>134</v>
      </c>
      <c r="F17" s="74" t="s">
        <v>314</v>
      </c>
      <c r="G17" s="74" t="s">
        <v>314</v>
      </c>
      <c r="H17" s="19">
        <v>63</v>
      </c>
      <c r="I17" s="70">
        <v>138</v>
      </c>
      <c r="K17" s="19" t="s">
        <v>62</v>
      </c>
      <c r="L17" s="19" t="s">
        <v>62</v>
      </c>
      <c r="N17" s="76" t="s">
        <v>135</v>
      </c>
      <c r="O17" s="76" t="s">
        <v>136</v>
      </c>
      <c r="P17" s="74" t="s">
        <v>314</v>
      </c>
      <c r="Q17" s="76">
        <v>1953</v>
      </c>
      <c r="R17" s="76">
        <v>245</v>
      </c>
      <c r="S17" s="76">
        <v>15</v>
      </c>
      <c r="T17" s="28">
        <v>97</v>
      </c>
      <c r="U17" s="47" t="s">
        <v>62</v>
      </c>
      <c r="V17" s="39">
        <f>IF(ISBLANK($C17),"",IF(ISBLANK(T17),"",IF(U17="x",ABS($BI$3-T17),IF(U17="",ABS($BI$3-T17)+5,"Fehler"))))</f>
        <v>12</v>
      </c>
      <c r="W17" s="15">
        <v>31</v>
      </c>
      <c r="X17" s="52" t="s">
        <v>62</v>
      </c>
      <c r="Y17" s="42">
        <f>IF(ISBLANK($C17),"",IF(ISBLANK(W17),"",IF(X17="x",ABS($BI$5-W17),IF(X17="",ABS($BI$5-W17)+5,"Fehler"))))</f>
        <v>2</v>
      </c>
      <c r="Z17" s="31">
        <v>170</v>
      </c>
      <c r="AA17" s="47" t="s">
        <v>62</v>
      </c>
      <c r="AB17" s="39">
        <f>IF(ISBLANK($C17),"",IF(ISBLANK(Z17),"",IF(AA17="x",ABS($BI$7-Z17),IF(AA17="",ABS($BI$7-Z17)+5,"Fehler"))))</f>
        <v>20</v>
      </c>
      <c r="AC17" s="51" t="s">
        <v>62</v>
      </c>
      <c r="AD17" s="42">
        <f t="shared" si="1"/>
        <v>0</v>
      </c>
      <c r="AE17" s="55" t="s">
        <v>62</v>
      </c>
      <c r="AF17" s="39">
        <f t="shared" si="2"/>
        <v>0</v>
      </c>
      <c r="AG17" s="51" t="s">
        <v>62</v>
      </c>
      <c r="AH17" s="42">
        <f t="shared" si="3"/>
        <v>0</v>
      </c>
      <c r="AI17" s="31">
        <v>15</v>
      </c>
      <c r="AJ17" s="47" t="s">
        <v>62</v>
      </c>
      <c r="AK17" s="39">
        <f>IF(ISBLANK($C17),"",IF(ISBLANK(AI17),"",IF(AJ17="x",ABS($BI$9-AI17),IF(AJ17="",ABS($BI$9-AI17)+5,"Fehler"))))</f>
        <v>3</v>
      </c>
      <c r="AL17" s="17"/>
      <c r="AM17" s="2">
        <f t="shared" si="4"/>
        <v>-37</v>
      </c>
      <c r="AN17" s="3">
        <f>IF(ISBLANK($C17),"",RANK($AM17,AM$12:AM$21))</f>
        <v>4</v>
      </c>
      <c r="AO17" s="3">
        <f>IF(ISBLANK($C17),"",RANK($AM17,AM$3:AM$38))</f>
        <v>13</v>
      </c>
      <c r="AP17" s="5">
        <f>IF(ISBLANK($C17),"",RANK($AM17,AM$3:AM$75))</f>
        <v>14</v>
      </c>
      <c r="AQ17" s="57" t="s">
        <v>62</v>
      </c>
      <c r="AR17" s="42">
        <f t="shared" si="0"/>
        <v>0</v>
      </c>
      <c r="AS17" s="31">
        <v>520</v>
      </c>
      <c r="AT17" s="55" t="s">
        <v>62</v>
      </c>
      <c r="AU17" s="39">
        <f>IF(ISBLANK($C17),"",IF(ISBLANK(AS17),"",IF(AT17="x",ABS($BI$11-AS17)/$BJ$11,IF(AT17="",ABS($BI$11-AS17)/$BJ$11+5,"Fehler"))))</f>
        <v>16.52</v>
      </c>
      <c r="AV17" s="15">
        <v>2855</v>
      </c>
      <c r="AW17" s="51" t="s">
        <v>62</v>
      </c>
      <c r="AX17" s="42">
        <f>IF(ISBLANK($C17),"",IF(ISBLANK(AV17),"",IF(AW17="x",ABS($BI$13-AV17)/$BJ$13,IF(AW17="",ABS($BI$13-AV17)/$BJ$13+5,"Fehler"))))</f>
        <v>8.95</v>
      </c>
      <c r="AY17" s="34">
        <v>110</v>
      </c>
      <c r="AZ17" s="61" t="s">
        <v>62</v>
      </c>
      <c r="BA17" s="45">
        <f>IF(ISBLANK($C17),"",IF(ISBLANK(AY17),"",IF(AZ17="x",ABS($BI$15-AY17)/$BJ$15,IF(AZ17="",ABS($BI$15-AY18)/$BJ$15+5,"Fehler"))))</f>
        <v>13.2</v>
      </c>
      <c r="BB17" s="33">
        <f t="shared" si="5"/>
        <v>-38.67</v>
      </c>
      <c r="BC17" s="3">
        <f>IF(ISBLANK($C17),"",RANK($BB17,BB$12:BB$21))</f>
        <v>6</v>
      </c>
      <c r="BD17" s="3">
        <f>IF(ISBLANK($C17),"",RANK($BB17,BB$3:BB$38))</f>
        <v>17</v>
      </c>
      <c r="BE17" s="25">
        <f>IF(ISBLANK($C17),"",RANK($BB17,BB$3:BB$75))</f>
        <v>39</v>
      </c>
      <c r="BF17" s="16"/>
    </row>
    <row r="18" spans="1:58" ht="15">
      <c r="A18" s="82" t="s">
        <v>87</v>
      </c>
      <c r="B18" s="82">
        <v>33</v>
      </c>
      <c r="C18" s="75" t="s">
        <v>166</v>
      </c>
      <c r="D18" s="76">
        <v>44143</v>
      </c>
      <c r="E18" s="76" t="s">
        <v>167</v>
      </c>
      <c r="F18" s="74" t="s">
        <v>314</v>
      </c>
      <c r="G18" s="74" t="s">
        <v>314</v>
      </c>
      <c r="H18" s="19">
        <v>56</v>
      </c>
      <c r="I18" s="70">
        <v>104</v>
      </c>
      <c r="J18" s="19" t="s">
        <v>62</v>
      </c>
      <c r="K18" s="19" t="s">
        <v>62</v>
      </c>
      <c r="N18" s="76" t="s">
        <v>168</v>
      </c>
      <c r="O18" s="76" t="s">
        <v>169</v>
      </c>
      <c r="P18" s="74" t="s">
        <v>314</v>
      </c>
      <c r="Q18" s="76">
        <v>1954</v>
      </c>
      <c r="R18" s="76">
        <v>193</v>
      </c>
      <c r="S18" s="76">
        <v>10.1</v>
      </c>
      <c r="T18" s="28">
        <v>114</v>
      </c>
      <c r="U18" s="47" t="s">
        <v>62</v>
      </c>
      <c r="V18" s="39">
        <f>IF(ISBLANK($C18),"",IF(ISBLANK(T18),"",IF(U18="x",ABS($BI$3-T18),IF(U18="",ABS($BI$3-T18)+5,"Fehler"))))</f>
        <v>29</v>
      </c>
      <c r="W18" s="15">
        <v>30</v>
      </c>
      <c r="X18" s="52" t="s">
        <v>62</v>
      </c>
      <c r="Y18" s="42">
        <f>IF(ISBLANK($C18),"",IF(ISBLANK(W18),"",IF(X18="x",ABS($BI$5-W18),IF(X18="",ABS($BI$5-W18)+5,"Fehler"))))</f>
        <v>1</v>
      </c>
      <c r="Z18" s="31">
        <v>158</v>
      </c>
      <c r="AA18" s="47" t="s">
        <v>62</v>
      </c>
      <c r="AB18" s="39">
        <f>IF(ISBLANK($C18),"",IF(ISBLANK(Z18),"",IF(AA18="x",ABS($BI$7-Z18),IF(AA18="",ABS($BI$7-Z18)+5,"Fehler"))))</f>
        <v>8</v>
      </c>
      <c r="AC18" s="51" t="s">
        <v>62</v>
      </c>
      <c r="AD18" s="42">
        <f t="shared" si="1"/>
        <v>0</v>
      </c>
      <c r="AE18" s="55" t="s">
        <v>62</v>
      </c>
      <c r="AF18" s="39">
        <f t="shared" si="2"/>
        <v>0</v>
      </c>
      <c r="AG18" s="51" t="s">
        <v>62</v>
      </c>
      <c r="AH18" s="42">
        <f t="shared" si="3"/>
        <v>0</v>
      </c>
      <c r="AI18" s="31">
        <v>22</v>
      </c>
      <c r="AJ18" s="47" t="s">
        <v>62</v>
      </c>
      <c r="AK18" s="39">
        <f>IF(ISBLANK($C18),"",IF(ISBLANK(AI18),"",IF(AJ18="x",ABS($BI$9-AI18),IF(AJ18="",ABS($BI$9-AI18)+5,"Fehler"))))</f>
        <v>4</v>
      </c>
      <c r="AL18" s="17"/>
      <c r="AM18" s="2">
        <f t="shared" si="4"/>
        <v>-42</v>
      </c>
      <c r="AN18" s="3">
        <f>IF(ISBLANK($C18),"",RANK($AM18,AM$12:AM$21))</f>
        <v>5</v>
      </c>
      <c r="AO18" s="3">
        <f>IF(ISBLANK($C18),"",RANK($AM18,AM$3:AM$38))</f>
        <v>15</v>
      </c>
      <c r="AP18" s="5">
        <f>IF(ISBLANK($C18),"",RANK($AM18,AM$3:AM$75))</f>
        <v>16</v>
      </c>
      <c r="AQ18" s="57" t="s">
        <v>62</v>
      </c>
      <c r="AR18" s="42">
        <f t="shared" si="0"/>
        <v>0</v>
      </c>
      <c r="AS18" s="31">
        <v>1850</v>
      </c>
      <c r="AT18" s="55" t="s">
        <v>62</v>
      </c>
      <c r="AU18" s="39">
        <f>IF(ISBLANK($C18),"",IF(ISBLANK(AS18),"",IF(AT18="x",ABS($BI$11-AS18)/$BJ$11,IF(AT18="",ABS($BI$11-AS18)/$BJ$11+5,"Fehler"))))</f>
        <v>10.08</v>
      </c>
      <c r="AV18" s="15">
        <v>1875</v>
      </c>
      <c r="AW18" s="51" t="s">
        <v>62</v>
      </c>
      <c r="AX18" s="42">
        <f>IF(ISBLANK($C18),"",IF(ISBLANK(AV18),"",IF(AW18="x",ABS($BI$13-AV18)/$BJ$13,IF(AW18="",ABS($BI$13-AV18)/$BJ$13+5,"Fehler"))))</f>
        <v>18.75</v>
      </c>
      <c r="AY18" s="34">
        <v>100</v>
      </c>
      <c r="AZ18" s="61" t="s">
        <v>62</v>
      </c>
      <c r="BA18" s="45">
        <f>IF(ISBLANK($C18),"",IF(ISBLANK(AY18),"",IF(AZ18="x",ABS($BI$15-AY18)/$BJ$15,IF(AZ18="",ABS($BI$15-AY19)/$BJ$15+5,"Fehler"))))</f>
        <v>15.2</v>
      </c>
      <c r="BB18" s="33">
        <f t="shared" si="5"/>
        <v>-44.03</v>
      </c>
      <c r="BC18" s="3">
        <f>IF(ISBLANK($C18),"",RANK($BB18,BB$12:BB$21))</f>
        <v>8</v>
      </c>
      <c r="BD18" s="3">
        <f>IF(ISBLANK($C18),"",RANK($BB18,BB$3:BB$38))</f>
        <v>23</v>
      </c>
      <c r="BE18" s="25">
        <f>IF(ISBLANK($C18),"",RANK($BB18,BB$3:BB$75))</f>
        <v>51</v>
      </c>
      <c r="BF18" s="16"/>
    </row>
    <row r="19" spans="1:58" ht="15">
      <c r="A19" s="82" t="s">
        <v>87</v>
      </c>
      <c r="B19" s="82">
        <v>34</v>
      </c>
      <c r="C19" s="75" t="s">
        <v>182</v>
      </c>
      <c r="D19" s="76">
        <v>40629</v>
      </c>
      <c r="E19" s="76" t="s">
        <v>122</v>
      </c>
      <c r="F19" s="74" t="s">
        <v>314</v>
      </c>
      <c r="G19" s="74" t="s">
        <v>314</v>
      </c>
      <c r="H19" s="19">
        <v>79</v>
      </c>
      <c r="I19" s="70">
        <v>55.7</v>
      </c>
      <c r="K19" s="19" t="s">
        <v>62</v>
      </c>
      <c r="N19" s="76" t="s">
        <v>135</v>
      </c>
      <c r="O19" s="76" t="s">
        <v>183</v>
      </c>
      <c r="P19" s="74" t="s">
        <v>314</v>
      </c>
      <c r="Q19" s="76">
        <v>1950</v>
      </c>
      <c r="R19" s="76">
        <v>250</v>
      </c>
      <c r="S19" s="76">
        <v>10.5</v>
      </c>
      <c r="T19" s="28">
        <v>123</v>
      </c>
      <c r="U19" s="47" t="s">
        <v>62</v>
      </c>
      <c r="V19" s="39">
        <f>IF(ISBLANK($C19),"",IF(ISBLANK(T19),"",IF(U19="x",ABS($BI$3-T19),IF(U19="",ABS($BI$3-T19)+5,"Fehler"))))</f>
        <v>38</v>
      </c>
      <c r="W19" s="15">
        <v>34</v>
      </c>
      <c r="X19" s="52" t="s">
        <v>62</v>
      </c>
      <c r="Y19" s="42">
        <f>IF(ISBLANK($C19),"",IF(ISBLANK(W19),"",IF(X19="x",ABS($BI$5-W19),IF(X19="",ABS($BI$5-W19)+5,"Fehler"))))</f>
        <v>5</v>
      </c>
      <c r="Z19" s="31">
        <v>148</v>
      </c>
      <c r="AA19" s="47" t="s">
        <v>62</v>
      </c>
      <c r="AB19" s="39">
        <f>IF(ISBLANK($C19),"",IF(ISBLANK(Z19),"",IF(AA19="x",ABS($BI$7-Z19),IF(AA19="",ABS($BI$7-Z19)+5,"Fehler"))))</f>
        <v>2</v>
      </c>
      <c r="AC19" s="51" t="s">
        <v>62</v>
      </c>
      <c r="AD19" s="42">
        <f t="shared" si="1"/>
        <v>0</v>
      </c>
      <c r="AE19" s="55" t="s">
        <v>62</v>
      </c>
      <c r="AF19" s="39">
        <f t="shared" si="2"/>
        <v>0</v>
      </c>
      <c r="AG19" s="51" t="s">
        <v>62</v>
      </c>
      <c r="AH19" s="42">
        <f t="shared" si="3"/>
        <v>0</v>
      </c>
      <c r="AI19" s="31">
        <v>19</v>
      </c>
      <c r="AJ19" s="47" t="s">
        <v>62</v>
      </c>
      <c r="AK19" s="39">
        <f>IF(ISBLANK($C19),"",IF(ISBLANK(AI19),"",IF(AJ19="x",ABS($BI$9-AI19),IF(AJ19="",ABS($BI$9-AI19)+5,"Fehler"))))</f>
        <v>1</v>
      </c>
      <c r="AL19" s="17"/>
      <c r="AM19" s="2">
        <f t="shared" si="4"/>
        <v>-46</v>
      </c>
      <c r="AN19" s="3">
        <f>IF(ISBLANK($C19),"",RANK($AM19,AM$12:AM$21))</f>
        <v>7</v>
      </c>
      <c r="AO19" s="3">
        <f>IF(ISBLANK($C19),"",RANK($AM19,AM$3:AM$38))</f>
        <v>19</v>
      </c>
      <c r="AP19" s="5">
        <f>IF(ISBLANK($C19),"",RANK($AM19,AM$3:AM$75))</f>
        <v>21</v>
      </c>
      <c r="AQ19" s="57" t="s">
        <v>62</v>
      </c>
      <c r="AR19" s="42">
        <f t="shared" si="0"/>
        <v>0</v>
      </c>
      <c r="AS19" s="31">
        <v>500</v>
      </c>
      <c r="AT19" s="55" t="s">
        <v>62</v>
      </c>
      <c r="AU19" s="39">
        <f>IF(ISBLANK($C19),"",IF(ISBLANK(AS19),"",IF(AT19="x",ABS($BI$11-AS19)/$BJ$11,IF(AT19="",ABS($BI$11-AS19)/$BJ$11+5,"Fehler"))))</f>
        <v>16.92</v>
      </c>
      <c r="AV19" s="15">
        <v>2400</v>
      </c>
      <c r="AW19" s="51" t="s">
        <v>62</v>
      </c>
      <c r="AX19" s="42">
        <f>IF(ISBLANK($C19),"",IF(ISBLANK(AV19),"",IF(AW19="x",ABS($BI$13-AV19)/$BJ$13,IF(AW19="",ABS($BI$13-AV19)/$BJ$13+5,"Fehler"))))</f>
        <v>13.5</v>
      </c>
      <c r="AY19" s="34">
        <v>240</v>
      </c>
      <c r="AZ19" s="61" t="s">
        <v>62</v>
      </c>
      <c r="BA19" s="45">
        <f>IF(ISBLANK($C19),"",IF(ISBLANK(AY19),"",IF(AZ19="x",ABS($BI$15-AY19)/$BJ$15,IF(AZ19="",ABS($BI$15-AY20)/$BJ$15+5,"Fehler"))))</f>
        <v>12.8</v>
      </c>
      <c r="BB19" s="33">
        <f t="shared" si="5"/>
        <v>-43.22</v>
      </c>
      <c r="BC19" s="3">
        <f>IF(ISBLANK($C19),"",RANK($BB19,BB$12:BB$21))</f>
        <v>7</v>
      </c>
      <c r="BD19" s="3">
        <f>IF(ISBLANK($C19),"",RANK($BB19,BB$3:BB$38))</f>
        <v>21</v>
      </c>
      <c r="BE19" s="25">
        <f>IF(ISBLANK($C19),"",RANK($BB19,BB$3:BB$75))</f>
        <v>47</v>
      </c>
      <c r="BF19" s="16"/>
    </row>
    <row r="20" spans="1:58" ht="15">
      <c r="A20" s="82" t="s">
        <v>87</v>
      </c>
      <c r="B20" s="82">
        <v>35</v>
      </c>
      <c r="C20" s="75" t="s">
        <v>194</v>
      </c>
      <c r="D20" s="76">
        <v>47877</v>
      </c>
      <c r="E20" s="76" t="s">
        <v>195</v>
      </c>
      <c r="F20" s="74" t="s">
        <v>314</v>
      </c>
      <c r="G20" s="74" t="s">
        <v>314</v>
      </c>
      <c r="H20" s="19">
        <v>79</v>
      </c>
      <c r="I20" s="70">
        <v>73</v>
      </c>
      <c r="N20" s="76" t="s">
        <v>107</v>
      </c>
      <c r="O20" s="76" t="s">
        <v>196</v>
      </c>
      <c r="P20" s="74" t="s">
        <v>314</v>
      </c>
      <c r="Q20" s="76">
        <v>1955</v>
      </c>
      <c r="R20" s="76">
        <v>350</v>
      </c>
      <c r="S20" s="76">
        <v>18.5</v>
      </c>
      <c r="T20" s="28">
        <v>62</v>
      </c>
      <c r="U20" s="47" t="s">
        <v>62</v>
      </c>
      <c r="V20" s="39">
        <f>IF(ISBLANK($C20),"",IF(ISBLANK(T20),"",IF(U20="x",ABS($BI$3-T20),IF(U20="",ABS($BI$3-T20)+5,"Fehler"))))</f>
        <v>23</v>
      </c>
      <c r="W20" s="15">
        <v>30</v>
      </c>
      <c r="X20" s="52" t="s">
        <v>62</v>
      </c>
      <c r="Y20" s="42">
        <f>IF(ISBLANK($C20),"",IF(ISBLANK(W20),"",IF(X20="x",ABS($BI$5-W20),IF(X20="",ABS($BI$5-W20)+5,"Fehler"))))</f>
        <v>1</v>
      </c>
      <c r="Z20" s="31">
        <v>128</v>
      </c>
      <c r="AA20" s="47" t="s">
        <v>62</v>
      </c>
      <c r="AB20" s="39">
        <f>IF(ISBLANK($C20),"",IF(ISBLANK(Z20),"",IF(AA20="x",ABS($BI$7-Z20),IF(AA20="",ABS($BI$7-Z20)+5,"Fehler"))))</f>
        <v>22</v>
      </c>
      <c r="AC20" s="51" t="s">
        <v>62</v>
      </c>
      <c r="AD20" s="42">
        <f t="shared" si="1"/>
        <v>0</v>
      </c>
      <c r="AE20" s="55" t="s">
        <v>62</v>
      </c>
      <c r="AF20" s="39">
        <f t="shared" si="2"/>
        <v>0</v>
      </c>
      <c r="AG20" s="51" t="s">
        <v>62</v>
      </c>
      <c r="AH20" s="42">
        <f t="shared" si="3"/>
        <v>0</v>
      </c>
      <c r="AI20" s="31">
        <v>17</v>
      </c>
      <c r="AJ20" s="47" t="s">
        <v>62</v>
      </c>
      <c r="AK20" s="39">
        <f>IF(ISBLANK($C20),"",IF(ISBLANK(AI20),"",IF(AJ20="x",ABS($BI$9-AI20),IF(AJ20="",ABS($BI$9-AI20)+5,"Fehler"))))</f>
        <v>1</v>
      </c>
      <c r="AL20" s="17"/>
      <c r="AM20" s="2">
        <f t="shared" si="4"/>
        <v>-47</v>
      </c>
      <c r="AN20" s="3">
        <f>IF(ISBLANK($C20),"",RANK($AM20,AM$12:AM$21))</f>
        <v>8</v>
      </c>
      <c r="AO20" s="3">
        <f>IF(ISBLANK($C20),"",RANK($AM20,AM$3:AM$38))</f>
        <v>22</v>
      </c>
      <c r="AP20" s="5">
        <f>IF(ISBLANK($C20),"",RANK($AM20,AM$3:AM$75))</f>
        <v>25</v>
      </c>
      <c r="AQ20" s="57" t="s">
        <v>62</v>
      </c>
      <c r="AR20" s="42">
        <f t="shared" si="0"/>
        <v>0</v>
      </c>
      <c r="AS20" s="31">
        <v>1000</v>
      </c>
      <c r="AT20" s="55" t="s">
        <v>62</v>
      </c>
      <c r="AU20" s="39">
        <f>IF(ISBLANK($C20),"",IF(ISBLANK(AS20),"",IF(AT20="x",ABS($BI$11-AS20)/$BJ$11,IF(AT20="",ABS($BI$11-AS20)/$BJ$11+5,"Fehler"))))</f>
        <v>6.92</v>
      </c>
      <c r="AV20" s="15">
        <v>1500</v>
      </c>
      <c r="AW20" s="51" t="s">
        <v>62</v>
      </c>
      <c r="AX20" s="42">
        <f>IF(ISBLANK($C20),"",IF(ISBLANK(AV20),"",IF(AW20="x",ABS($BI$13-AV20)/$BJ$13,IF(AW20="",ABS($BI$13-AV20)/$BJ$13+5,"Fehler"))))</f>
        <v>22.5</v>
      </c>
      <c r="AY20" s="34">
        <v>130</v>
      </c>
      <c r="AZ20" s="61" t="s">
        <v>62</v>
      </c>
      <c r="BA20" s="45">
        <f>IF(ISBLANK($C20),"",IF(ISBLANK(AY20),"",IF(AZ20="x",ABS($BI$15-AY20)/$BJ$15,IF(AZ20="",ABS($BI$15-AY21)/$BJ$15+5,"Fehler"))))</f>
        <v>9.2</v>
      </c>
      <c r="BB20" s="33">
        <f t="shared" si="5"/>
        <v>-38.620000000000005</v>
      </c>
      <c r="BC20" s="3">
        <f>IF(ISBLANK($C20),"",RANK($BB20,BB$12:BB$21))</f>
        <v>5</v>
      </c>
      <c r="BD20" s="3">
        <f>IF(ISBLANK($C20),"",RANK($BB20,BB$3:BB$38))</f>
        <v>16</v>
      </c>
      <c r="BE20" s="25">
        <f>IF(ISBLANK($C20),"",RANK($BB20,BB$3:BB$75))</f>
        <v>38</v>
      </c>
      <c r="BF20" s="16"/>
    </row>
    <row r="21" spans="1:58" ht="15">
      <c r="A21" s="82" t="s">
        <v>87</v>
      </c>
      <c r="B21" s="82">
        <v>36</v>
      </c>
      <c r="C21" s="75" t="s">
        <v>203</v>
      </c>
      <c r="D21" s="76">
        <v>52379</v>
      </c>
      <c r="E21" s="76" t="s">
        <v>243</v>
      </c>
      <c r="F21" s="74" t="s">
        <v>314</v>
      </c>
      <c r="G21" s="74" t="s">
        <v>314</v>
      </c>
      <c r="H21" s="19">
        <v>45</v>
      </c>
      <c r="I21" s="70">
        <v>77.5</v>
      </c>
      <c r="M21" s="75" t="s">
        <v>204</v>
      </c>
      <c r="N21" s="76" t="s">
        <v>25</v>
      </c>
      <c r="O21" s="76" t="s">
        <v>205</v>
      </c>
      <c r="P21" s="74" t="s">
        <v>314</v>
      </c>
      <c r="Q21" s="76">
        <v>1949</v>
      </c>
      <c r="R21" s="76">
        <v>249</v>
      </c>
      <c r="S21" s="76">
        <v>11</v>
      </c>
      <c r="T21" s="28">
        <v>69</v>
      </c>
      <c r="U21" s="47" t="s">
        <v>62</v>
      </c>
      <c r="V21" s="39">
        <f>IF(ISBLANK($C21),"",IF(ISBLANK(T21),"",IF(U21="x",ABS($BI$3-T21),IF(U21="",ABS($BI$3-T21)+5,"Fehler"))))</f>
        <v>16</v>
      </c>
      <c r="W21" s="15">
        <v>33</v>
      </c>
      <c r="X21" s="52" t="s">
        <v>62</v>
      </c>
      <c r="Y21" s="42">
        <f>IF(ISBLANK($C21),"",IF(ISBLANK(W21),"",IF(X21="x",ABS($BI$5-W21),IF(X21="",ABS($BI$5-W21)+5,"Fehler"))))</f>
        <v>4</v>
      </c>
      <c r="Z21" s="31">
        <v>127</v>
      </c>
      <c r="AA21" s="47" t="s">
        <v>62</v>
      </c>
      <c r="AB21" s="39">
        <f>IF(ISBLANK($C21),"",IF(ISBLANK(Z21),"",IF(AA21="x",ABS($BI$7-Z21),IF(AA21="",ABS($BI$7-Z21)+5,"Fehler"))))</f>
        <v>23</v>
      </c>
      <c r="AC21" s="51" t="s">
        <v>62</v>
      </c>
      <c r="AD21" s="42">
        <f t="shared" si="1"/>
        <v>0</v>
      </c>
      <c r="AE21" s="55" t="s">
        <v>62</v>
      </c>
      <c r="AF21" s="39">
        <f t="shared" si="2"/>
        <v>0</v>
      </c>
      <c r="AG21" s="51" t="s">
        <v>62</v>
      </c>
      <c r="AH21" s="42">
        <f t="shared" si="3"/>
        <v>0</v>
      </c>
      <c r="AI21" s="31">
        <v>18</v>
      </c>
      <c r="AJ21" s="47" t="s">
        <v>62</v>
      </c>
      <c r="AK21" s="39">
        <f>IF(ISBLANK($C21),"",IF(ISBLANK(AI21),"",IF(AJ21="x",ABS($BI$9-AI21),IF(AJ21="",ABS($BI$9-AI21)+5,"Fehler"))))</f>
        <v>0</v>
      </c>
      <c r="AL21" s="17"/>
      <c r="AM21" s="2">
        <f t="shared" si="4"/>
        <v>-43</v>
      </c>
      <c r="AN21" s="3">
        <f>IF(ISBLANK($C21),"",RANK($AM21,AM$12:AM$21))</f>
        <v>6</v>
      </c>
      <c r="AO21" s="3">
        <f>IF(ISBLANK($C21),"",RANK($AM21,AM$3:AM$38))</f>
        <v>16</v>
      </c>
      <c r="AP21" s="5">
        <f>IF(ISBLANK($C21),"",RANK($AM21,AM$3:AM$75))</f>
        <v>17</v>
      </c>
      <c r="AQ21" s="57" t="s">
        <v>62</v>
      </c>
      <c r="AR21" s="42">
        <f t="shared" si="0"/>
        <v>0</v>
      </c>
      <c r="AS21" s="31">
        <v>1000</v>
      </c>
      <c r="AT21" s="55" t="s">
        <v>62</v>
      </c>
      <c r="AU21" s="39">
        <f>IF(ISBLANK($C21),"",IF(ISBLANK(AS21),"",IF(AT21="x",ABS($BI$11-AS21)/$BJ$11,IF(AT21="",ABS($BI$11-AS21)/$BJ$11+5,"Fehler"))))</f>
        <v>6.92</v>
      </c>
      <c r="AV21" s="15">
        <v>2031</v>
      </c>
      <c r="AW21" s="51" t="s">
        <v>62</v>
      </c>
      <c r="AX21" s="42">
        <f>IF(ISBLANK($C21),"",IF(ISBLANK(AV21),"",IF(AW21="x",ABS($BI$13-AV21)/$BJ$13,IF(AW21="",ABS($BI$13-AV21)/$BJ$13+5,"Fehler"))))</f>
        <v>17.19</v>
      </c>
      <c r="AY21" s="34">
        <v>120</v>
      </c>
      <c r="AZ21" s="61" t="s">
        <v>62</v>
      </c>
      <c r="BA21" s="45">
        <f>IF(ISBLANK($C21),"",IF(ISBLANK(AY21),"",IF(AZ21="x",ABS($BI$15-AY21)/$BJ$15,IF(AZ21="",ABS($BI$15-#REF!)/$BJ$15+5,"Fehler"))))</f>
        <v>11.2</v>
      </c>
      <c r="BB21" s="33">
        <f t="shared" si="5"/>
        <v>-35.31</v>
      </c>
      <c r="BC21" s="3">
        <f>IF(ISBLANK($C21),"",RANK($BB21,BB$12:BB$21))</f>
        <v>4</v>
      </c>
      <c r="BD21" s="3">
        <f>IF(ISBLANK($C21),"",RANK($BB21,BB$3:BB$38))</f>
        <v>14</v>
      </c>
      <c r="BE21" s="25">
        <f>IF(ISBLANK($C21),"",RANK($BB21,BB$3:BB$75))</f>
        <v>34</v>
      </c>
      <c r="BF21" s="16"/>
    </row>
    <row r="22" spans="1:58" s="12" customFormat="1" ht="15">
      <c r="A22" s="87" t="s">
        <v>17</v>
      </c>
      <c r="B22" s="83"/>
      <c r="C22" s="79"/>
      <c r="D22" s="79"/>
      <c r="E22" s="79"/>
      <c r="F22" s="79"/>
      <c r="G22" s="79"/>
      <c r="H22" s="79"/>
      <c r="I22" s="96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64"/>
      <c r="U22" s="65"/>
      <c r="V22" s="64"/>
      <c r="W22" s="64"/>
      <c r="X22" s="65"/>
      <c r="Y22" s="64"/>
      <c r="Z22" s="64"/>
      <c r="AA22" s="65"/>
      <c r="AB22" s="64"/>
      <c r="AC22" s="65"/>
      <c r="AD22" s="64"/>
      <c r="AE22" s="65"/>
      <c r="AF22" s="64"/>
      <c r="AG22" s="65"/>
      <c r="AH22" s="64"/>
      <c r="AI22" s="64"/>
      <c r="AJ22" s="65"/>
      <c r="AK22" s="64"/>
      <c r="AL22" s="64"/>
      <c r="AM22" s="66"/>
      <c r="AN22" s="66"/>
      <c r="AO22" s="66"/>
      <c r="AP22" s="66"/>
      <c r="AQ22" s="65"/>
      <c r="AR22" s="66"/>
      <c r="AS22" s="66"/>
      <c r="AT22" s="65"/>
      <c r="AU22" s="66"/>
      <c r="AV22" s="66"/>
      <c r="AW22" s="65"/>
      <c r="AX22" s="64"/>
      <c r="AY22" s="64"/>
      <c r="AZ22" s="65"/>
      <c r="BA22" s="64"/>
      <c r="BB22" s="64"/>
      <c r="BC22" s="64"/>
      <c r="BD22" s="4"/>
      <c r="BE22" s="26"/>
      <c r="BF22" s="13"/>
    </row>
    <row r="23" spans="1:58" ht="15">
      <c r="A23" s="82" t="s">
        <v>170</v>
      </c>
      <c r="B23" s="82">
        <v>41</v>
      </c>
      <c r="C23" s="75" t="s">
        <v>171</v>
      </c>
      <c r="D23" s="76">
        <v>44143</v>
      </c>
      <c r="E23" s="76" t="s">
        <v>167</v>
      </c>
      <c r="F23" s="74" t="s">
        <v>314</v>
      </c>
      <c r="G23" s="74" t="s">
        <v>314</v>
      </c>
      <c r="H23" s="19">
        <v>59</v>
      </c>
      <c r="I23" s="70">
        <v>104</v>
      </c>
      <c r="J23" s="19" t="s">
        <v>62</v>
      </c>
      <c r="K23" s="19" t="s">
        <v>62</v>
      </c>
      <c r="N23" s="76" t="s">
        <v>172</v>
      </c>
      <c r="O23" s="76" t="s">
        <v>173</v>
      </c>
      <c r="P23" s="74" t="s">
        <v>314</v>
      </c>
      <c r="Q23" s="76">
        <v>1967</v>
      </c>
      <c r="R23" s="76">
        <v>750</v>
      </c>
      <c r="S23" s="76">
        <v>50</v>
      </c>
      <c r="T23" s="28">
        <v>107</v>
      </c>
      <c r="U23" s="47" t="s">
        <v>62</v>
      </c>
      <c r="V23" s="39">
        <f>IF(ISBLANK($C23),"",IF(ISBLANK(T23),"",IF(U23="x",ABS($BI$3-T23),IF(U23="",ABS($BI$3-T23)+5,"Fehler"))))</f>
        <v>22</v>
      </c>
      <c r="W23" s="15">
        <v>30</v>
      </c>
      <c r="X23" s="52" t="s">
        <v>62</v>
      </c>
      <c r="Y23" s="42">
        <f>IF(ISBLANK($C23),"",IF(ISBLANK(W23),"",IF(X23="x",ABS($BI$5-W23),IF(X23="",ABS($BI$5-W23)+5,"Fehler"))))</f>
        <v>1</v>
      </c>
      <c r="Z23" s="31">
        <v>149</v>
      </c>
      <c r="AA23" s="47" t="s">
        <v>62</v>
      </c>
      <c r="AB23" s="39">
        <f>IF(ISBLANK($C23),"",IF(ISBLANK(Z23),"",IF(AA23="x",ABS($BI$7-Z23),IF(AA23="",ABS($BI$7-Z23)+5,"Fehler"))))</f>
        <v>1</v>
      </c>
      <c r="AC23" s="51" t="s">
        <v>62</v>
      </c>
      <c r="AD23" s="42">
        <f>IF(ISBLANK($C23),"",IF(AC23="x",0,IF(AC23="",5,"Fehler")))</f>
        <v>0</v>
      </c>
      <c r="AE23" s="55" t="s">
        <v>62</v>
      </c>
      <c r="AF23" s="39">
        <f>IF(ISBLANK($C23),"",IF(AE23="x",0,IF(AE23="",5,"Fehler")))</f>
        <v>0</v>
      </c>
      <c r="AG23" s="51" t="s">
        <v>62</v>
      </c>
      <c r="AH23" s="42">
        <f>IF(ISBLANK($C23),"",IF(AG23="x",0,IF(AG23="",5,"Fehler")))</f>
        <v>0</v>
      </c>
      <c r="AI23" s="31">
        <v>19</v>
      </c>
      <c r="AJ23" s="47" t="s">
        <v>62</v>
      </c>
      <c r="AK23" s="39">
        <f>IF(ISBLANK($C23),"",IF(ISBLANK(AI23),"",IF(AJ23="x",ABS($BI$9-AI23),IF(AJ23="",ABS($BI$9-AI23)+5,"Fehler"))))</f>
        <v>1</v>
      </c>
      <c r="AL23" s="17"/>
      <c r="AM23" s="2">
        <f>IF(ISBLANK($C23),"",-SUM(V23,Y23,AB23,AD23,AF23,AH23,AK23,AL23))</f>
        <v>-25</v>
      </c>
      <c r="AN23" s="3">
        <f>IF(ISBLANK($C23),"",RANK($AM23,AM$23:AM$25))</f>
        <v>1</v>
      </c>
      <c r="AO23" s="3">
        <f>IF(ISBLANK($C23),"",RANK($AM23,AM$3:AM$38))</f>
        <v>6</v>
      </c>
      <c r="AP23" s="5">
        <f>IF(ISBLANK($C23),"",RANK($AM23,AM$3:AM$75))</f>
        <v>6</v>
      </c>
      <c r="AQ23" s="57" t="s">
        <v>62</v>
      </c>
      <c r="AR23" s="42">
        <f t="shared" si="0"/>
        <v>0</v>
      </c>
      <c r="AS23" s="31">
        <v>850</v>
      </c>
      <c r="AT23" s="55" t="s">
        <v>62</v>
      </c>
      <c r="AU23" s="39">
        <f>IF(ISBLANK($C23),"",IF(ISBLANK(AS23),"",IF(AT23="x",ABS($BI$11-AS23)/$BJ$11,IF(AT23="",ABS($BI$11-AS23)/$BJ$11+5,"Fehler"))))</f>
        <v>9.92</v>
      </c>
      <c r="AV23" s="15">
        <v>2748</v>
      </c>
      <c r="AW23" s="51" t="s">
        <v>62</v>
      </c>
      <c r="AX23" s="42">
        <f>IF(ISBLANK($C23),"",IF(ISBLANK(AV23),"",IF(AW23="x",ABS($BI$13-AV23)/$BJ$13,IF(AW23="",ABS($BI$13-AV23)/$BJ$13+5,"Fehler"))))</f>
        <v>10.02</v>
      </c>
      <c r="AY23" s="34">
        <v>135</v>
      </c>
      <c r="AZ23" s="61" t="s">
        <v>62</v>
      </c>
      <c r="BA23" s="45">
        <f>IF(ISBLANK($C23),"",IF(ISBLANK(AY23),"",IF(AZ23="x",ABS($BI$15-AY23)/$BJ$15,IF(AZ23="",ABS($BI$15-AY24)/$BJ$15+5,"Fehler"))))</f>
        <v>8.2</v>
      </c>
      <c r="BB23" s="33">
        <f>IF(ISBLANK($C23),"",-SUM(AR23,AU23,AX23,BA23))</f>
        <v>-28.139999999999997</v>
      </c>
      <c r="BC23" s="3">
        <f>IF(ISBLANK($C23),"",RANK($BB23,BB$23:BB$25))</f>
        <v>1</v>
      </c>
      <c r="BD23" s="3">
        <f>IF(ISBLANK($C23),"",RANK($BB23,BB$3:BB$38))</f>
        <v>8</v>
      </c>
      <c r="BE23" s="25">
        <f>IF(ISBLANK($C23),"",RANK($BB23,BB$3:BB$75))</f>
        <v>22</v>
      </c>
      <c r="BF23" s="16"/>
    </row>
    <row r="24" spans="2:58" ht="15">
      <c r="B24" s="82">
        <v>42</v>
      </c>
      <c r="C24" s="75" t="s">
        <v>190</v>
      </c>
      <c r="D24" s="76">
        <v>50171</v>
      </c>
      <c r="E24" s="76" t="s">
        <v>184</v>
      </c>
      <c r="F24" s="74" t="s">
        <v>314</v>
      </c>
      <c r="G24" s="74" t="s">
        <v>314</v>
      </c>
      <c r="H24" s="19">
        <v>58</v>
      </c>
      <c r="I24" s="70">
        <v>50.7</v>
      </c>
      <c r="M24" s="75" t="s">
        <v>185</v>
      </c>
      <c r="N24" s="76" t="s">
        <v>25</v>
      </c>
      <c r="O24" s="76" t="s">
        <v>186</v>
      </c>
      <c r="P24" s="74" t="s">
        <v>314</v>
      </c>
      <c r="Q24" s="76">
        <v>1970</v>
      </c>
      <c r="R24" s="76">
        <v>800</v>
      </c>
      <c r="S24" s="76">
        <v>42</v>
      </c>
      <c r="T24" s="28">
        <v>59</v>
      </c>
      <c r="U24" s="47" t="s">
        <v>62</v>
      </c>
      <c r="V24" s="39">
        <f>IF(ISBLANK($C24),"",IF(ISBLANK(T24),"",IF(U24="x",ABS($BI$3-T24),IF(U24="",ABS($BI$3-T24)+5,"Fehler"))))</f>
        <v>26</v>
      </c>
      <c r="W24" s="15">
        <v>33</v>
      </c>
      <c r="X24" s="52" t="s">
        <v>62</v>
      </c>
      <c r="Y24" s="42">
        <f>IF(ISBLANK($C24),"",IF(ISBLANK(W24),"",IF(X24="x",ABS($BI$5-W24),IF(X24="",ABS($BI$5-W24)+5,"Fehler"))))</f>
        <v>4</v>
      </c>
      <c r="Z24" s="31">
        <v>145</v>
      </c>
      <c r="AA24" s="47" t="s">
        <v>62</v>
      </c>
      <c r="AB24" s="39">
        <f>IF(ISBLANK($C24),"",IF(ISBLANK(Z24),"",IF(AA24="x",ABS($BI$7-Z24),IF(AA24="",ABS($BI$7-Z24)+5,"Fehler"))))</f>
        <v>5</v>
      </c>
      <c r="AC24" s="51" t="s">
        <v>62</v>
      </c>
      <c r="AD24" s="42">
        <f>IF(ISBLANK($C24),"",IF(AC24="x",0,IF(AC24="",5,"Fehler")))</f>
        <v>0</v>
      </c>
      <c r="AE24" s="55" t="s">
        <v>62</v>
      </c>
      <c r="AF24" s="39">
        <f>IF(ISBLANK($C24),"",IF(AE24="x",0,IF(AE24="",5,"Fehler")))</f>
        <v>0</v>
      </c>
      <c r="AG24" s="51" t="s">
        <v>62</v>
      </c>
      <c r="AH24" s="42">
        <f>IF(ISBLANK($C24),"",IF(AG24="x",0,IF(AG24="",5,"Fehler")))</f>
        <v>0</v>
      </c>
      <c r="AI24" s="31">
        <v>18</v>
      </c>
      <c r="AJ24" s="47" t="s">
        <v>62</v>
      </c>
      <c r="AK24" s="39">
        <f>IF(ISBLANK($C24),"",IF(ISBLANK(AI24),"",IF(AJ24="x",ABS($BI$9-AI24),IF(AJ24="",ABS($BI$9-AI24)+5,"Fehler"))))</f>
        <v>0</v>
      </c>
      <c r="AL24" s="17"/>
      <c r="AM24" s="2">
        <f>IF(ISBLANK($C24),"",-SUM(V24,Y24,AB24,AD24,AF24,AH24,AK24,AL24))</f>
        <v>-35</v>
      </c>
      <c r="AN24" s="3">
        <f>IF(ISBLANK($C24),"",RANK($AM24,AM$23:AM$25))</f>
        <v>2</v>
      </c>
      <c r="AO24" s="3">
        <f>IF(ISBLANK($C24),"",RANK($AM24,AM$3:AM$38))</f>
        <v>11</v>
      </c>
      <c r="AP24" s="5">
        <f>IF(ISBLANK($C24),"",RANK($AM24,AM$3:AM$75))</f>
        <v>12</v>
      </c>
      <c r="AQ24" s="57" t="s">
        <v>62</v>
      </c>
      <c r="AR24" s="42">
        <f t="shared" si="0"/>
        <v>0</v>
      </c>
      <c r="AS24" s="31">
        <v>750</v>
      </c>
      <c r="AT24" s="55" t="s">
        <v>62</v>
      </c>
      <c r="AU24" s="39">
        <f>IF(ISBLANK($C24),"",IF(ISBLANK(AS24),"",IF(AT24="x",ABS($BI$11-AS24)/$BJ$11,IF(AT24="",ABS($BI$11-AS24)/$BJ$11+5,"Fehler"))))</f>
        <v>11.92</v>
      </c>
      <c r="AV24" s="15">
        <v>2600</v>
      </c>
      <c r="AW24" s="51" t="s">
        <v>62</v>
      </c>
      <c r="AX24" s="42">
        <f>IF(ISBLANK($C24),"",IF(ISBLANK(AV24),"",IF(AW24="x",ABS($BI$13-AV24)/$BJ$13,IF(AW24="",ABS($BI$13-AV24)/$BJ$13+5,"Fehler"))))</f>
        <v>11.5</v>
      </c>
      <c r="AY24" s="34">
        <v>82</v>
      </c>
      <c r="AZ24" s="61" t="s">
        <v>62</v>
      </c>
      <c r="BA24" s="45">
        <f>IF(ISBLANK($C24),"",IF(ISBLANK(AY24),"",IF(AZ24="x",ABS($BI$15-AY24)/$BJ$15,IF(AZ24="",ABS($BI$15-AY25)/$BJ$15+5,"Fehler"))))</f>
        <v>18.8</v>
      </c>
      <c r="BB24" s="33">
        <f>IF(ISBLANK($C24),"",-SUM(AR24,AU24,AX24,BA24))</f>
        <v>-42.22</v>
      </c>
      <c r="BC24" s="3">
        <f>IF(ISBLANK($C24),"",RANK($BB24,BB$23:BB$25))</f>
        <v>2</v>
      </c>
      <c r="BD24" s="3">
        <f>IF(ISBLANK($C24),"",RANK($BB24,BB$3:BB$38))</f>
        <v>20</v>
      </c>
      <c r="BE24" s="25">
        <f>IF(ISBLANK($C24),"",RANK($BB24,BB$3:BB$75))</f>
        <v>45</v>
      </c>
      <c r="BF24" s="16"/>
    </row>
    <row r="25" spans="2:58" ht="15">
      <c r="B25" s="82">
        <v>43</v>
      </c>
      <c r="C25" s="75" t="s">
        <v>191</v>
      </c>
      <c r="D25" s="76">
        <v>45309</v>
      </c>
      <c r="E25" s="76" t="s">
        <v>192</v>
      </c>
      <c r="F25" s="74" t="s">
        <v>314</v>
      </c>
      <c r="G25" s="74" t="s">
        <v>314</v>
      </c>
      <c r="H25" s="19">
        <v>65</v>
      </c>
      <c r="I25" s="70">
        <v>88.3</v>
      </c>
      <c r="J25" s="19" t="s">
        <v>62</v>
      </c>
      <c r="N25" s="76" t="s">
        <v>164</v>
      </c>
      <c r="O25" s="76" t="s">
        <v>193</v>
      </c>
      <c r="P25" s="74" t="s">
        <v>314</v>
      </c>
      <c r="Q25" s="76">
        <v>1970</v>
      </c>
      <c r="R25" s="76">
        <v>123</v>
      </c>
      <c r="S25" s="76">
        <v>12.5</v>
      </c>
      <c r="T25" s="28">
        <v>100</v>
      </c>
      <c r="U25" s="47" t="s">
        <v>62</v>
      </c>
      <c r="V25" s="39">
        <f>IF(ISBLANK($C25),"",IF(ISBLANK(T25),"",IF(U25="x",ABS($BI$3-T25),IF(U25="",ABS($BI$3-T25)+5,"Fehler"))))</f>
        <v>15</v>
      </c>
      <c r="W25" s="15">
        <v>33</v>
      </c>
      <c r="X25" s="52" t="s">
        <v>62</v>
      </c>
      <c r="Y25" s="42">
        <f>IF(ISBLANK($C25),"",IF(ISBLANK(W25),"",IF(X25="x",ABS($BI$5-W25),IF(X25="",ABS($BI$5-W25)+5,"Fehler"))))</f>
        <v>4</v>
      </c>
      <c r="Z25" s="31"/>
      <c r="AA25" s="47"/>
      <c r="AB25" s="39">
        <f>IF(ISBLANK($C25),"",IF(ISBLANK(Z25),"",IF(AA25="x",ABS($BI$7-Z25),IF(AA25="",ABS($BI$7-Z25)+5,"Fehler"))))</f>
      </c>
      <c r="AD25" s="42">
        <f>IF(ISBLANK($C25),"",IF(AC25="x",0,IF(AC25="",5,"Fehler")))</f>
        <v>5</v>
      </c>
      <c r="AE25" s="55"/>
      <c r="AF25" s="39">
        <f>IF(ISBLANK($C25),"",IF(AE25="x",0,IF(AE25="",5,"Fehler")))</f>
        <v>5</v>
      </c>
      <c r="AH25" s="42">
        <f>IF(ISBLANK($C25),"",IF(AG25="x",0,IF(AG25="",5,"Fehler")))</f>
        <v>5</v>
      </c>
      <c r="AI25" s="31"/>
      <c r="AJ25" s="47"/>
      <c r="AK25" s="39">
        <f>IF(ISBLANK($C25),"",IF(ISBLANK(AI25),"",IF(AJ25="x",ABS($BI$9-AI25),IF(AJ25="",ABS($BI$9-AI25)+5,"Fehler"))))</f>
      </c>
      <c r="AL25" s="17"/>
      <c r="AM25" s="2"/>
      <c r="AN25" s="3"/>
      <c r="AO25" s="3"/>
      <c r="AP25" s="5" t="s">
        <v>298</v>
      </c>
      <c r="AQ25" s="57"/>
      <c r="AR25" s="42">
        <f t="shared" si="0"/>
        <v>5</v>
      </c>
      <c r="AS25" s="31"/>
      <c r="AT25" s="55"/>
      <c r="AU25" s="39">
        <f>IF(ISBLANK($C25),"",IF(ISBLANK(AS25),"",IF(AT25="x",ABS($BI$11-AS25)/$BJ$11,IF(AT25="",ABS($BI$11-AS25)/$BJ$11+5,"Fehler"))))</f>
      </c>
      <c r="AX25" s="42">
        <f>IF(ISBLANK($C25),"",IF(ISBLANK(AV25),"",IF(AW25="x",ABS($BI$13-AV25)/$BJ$13,IF(AW25="",ABS($BI$13-AV25)/$BJ$13+5,"Fehler"))))</f>
      </c>
      <c r="AY25" s="34"/>
      <c r="AZ25" s="61"/>
      <c r="BA25" s="45">
        <f>IF(ISBLANK($C25),"",IF(ISBLANK(AY25),"",IF(AZ25="x",ABS($BI$15-AY25)/$BJ$15,IF(AZ25="",ABS($BI$15-#REF!)/$BJ$15+5,"Fehler"))))</f>
      </c>
      <c r="BB25" s="33"/>
      <c r="BC25" s="3"/>
      <c r="BD25" s="3"/>
      <c r="BE25" s="25" t="s">
        <v>298</v>
      </c>
      <c r="BF25" s="16"/>
    </row>
    <row r="26" spans="1:62" s="12" customFormat="1" ht="15">
      <c r="A26" s="87" t="s">
        <v>18</v>
      </c>
      <c r="B26" s="83"/>
      <c r="C26" s="79"/>
      <c r="D26" s="79"/>
      <c r="E26" s="79"/>
      <c r="F26" s="79"/>
      <c r="G26" s="79"/>
      <c r="H26" s="79"/>
      <c r="I26" s="96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64"/>
      <c r="U26" s="65"/>
      <c r="V26" s="64"/>
      <c r="W26" s="64"/>
      <c r="X26" s="65"/>
      <c r="Y26" s="64"/>
      <c r="Z26" s="64"/>
      <c r="AA26" s="65"/>
      <c r="AB26" s="64"/>
      <c r="AC26" s="65"/>
      <c r="AD26" s="64"/>
      <c r="AE26" s="65"/>
      <c r="AF26" s="64"/>
      <c r="AG26" s="65"/>
      <c r="AH26" s="64"/>
      <c r="AI26" s="64"/>
      <c r="AJ26" s="65"/>
      <c r="AK26" s="64"/>
      <c r="AL26" s="64"/>
      <c r="AM26" s="66"/>
      <c r="AN26" s="66"/>
      <c r="AO26" s="66"/>
      <c r="AP26" s="66"/>
      <c r="AQ26" s="65"/>
      <c r="AR26" s="66"/>
      <c r="AS26" s="66"/>
      <c r="AT26" s="65"/>
      <c r="AU26" s="66"/>
      <c r="AV26" s="66"/>
      <c r="AW26" s="65"/>
      <c r="AX26" s="64"/>
      <c r="AY26" s="64"/>
      <c r="AZ26" s="65"/>
      <c r="BA26" s="64"/>
      <c r="BB26" s="64"/>
      <c r="BC26" s="64"/>
      <c r="BD26" s="4"/>
      <c r="BE26" s="26"/>
      <c r="BF26" s="13"/>
      <c r="BJ26" s="44"/>
    </row>
    <row r="27" spans="1:58" ht="15">
      <c r="A27" s="82" t="s">
        <v>49</v>
      </c>
      <c r="B27" s="82">
        <v>45</v>
      </c>
      <c r="C27" s="75" t="s">
        <v>50</v>
      </c>
      <c r="D27" s="76">
        <v>51109</v>
      </c>
      <c r="E27" s="76" t="s">
        <v>23</v>
      </c>
      <c r="F27" s="74" t="s">
        <v>314</v>
      </c>
      <c r="G27" s="74" t="s">
        <v>314</v>
      </c>
      <c r="H27" s="19">
        <v>62</v>
      </c>
      <c r="I27" s="70">
        <v>13.8</v>
      </c>
      <c r="J27" s="19" t="s">
        <v>62</v>
      </c>
      <c r="N27" s="76" t="s">
        <v>51</v>
      </c>
      <c r="O27" s="76" t="s">
        <v>52</v>
      </c>
      <c r="P27" s="74" t="s">
        <v>314</v>
      </c>
      <c r="Q27" s="76">
        <v>1976</v>
      </c>
      <c r="R27" s="76">
        <v>500</v>
      </c>
      <c r="S27" s="76">
        <v>39.4</v>
      </c>
      <c r="T27" s="28">
        <v>221</v>
      </c>
      <c r="U27" s="47" t="s">
        <v>62</v>
      </c>
      <c r="V27" s="39">
        <f>IF(ISBLANK($C27),"",IF(ISBLANK(T27),"",IF(U27="x",ABS($BI$3-T27),IF(U27="",ABS($BI$3-T27)+5,"Fehler"))))</f>
        <v>136</v>
      </c>
      <c r="W27" s="15">
        <v>23</v>
      </c>
      <c r="X27" s="52" t="s">
        <v>62</v>
      </c>
      <c r="Y27" s="42">
        <f>IF(ISBLANK($C27),"",IF(ISBLANK(W27),"",IF(X27="x",ABS($BI$5-W27),IF(X27="",ABS($BI$5-W27)+5,"Fehler"))))</f>
        <v>6</v>
      </c>
      <c r="Z27" s="31">
        <v>129</v>
      </c>
      <c r="AA27" s="47" t="s">
        <v>62</v>
      </c>
      <c r="AB27" s="39">
        <f>IF(ISBLANK($C27),"",IF(ISBLANK(Z27),"",IF(AA27="x",ABS($BI$7-Z27),IF(AA27="",ABS($BI$7-Z27)+5,"Fehler"))))</f>
        <v>21</v>
      </c>
      <c r="AC27" s="51" t="s">
        <v>62</v>
      </c>
      <c r="AD27" s="42">
        <f aca="true" t="shared" si="6" ref="AD27:AD36">IF(ISBLANK($C27),"",IF(AC27="x",0,IF(AC27="",5,"Fehler")))</f>
        <v>0</v>
      </c>
      <c r="AE27" s="55" t="s">
        <v>62</v>
      </c>
      <c r="AF27" s="39">
        <f aca="true" t="shared" si="7" ref="AF27:AF36">IF(ISBLANK($C27),"",IF(AE27="x",0,IF(AE27="",5,"Fehler")))</f>
        <v>0</v>
      </c>
      <c r="AG27" s="51" t="s">
        <v>62</v>
      </c>
      <c r="AH27" s="42">
        <f aca="true" t="shared" si="8" ref="AH27:AH36">IF(ISBLANK($C27),"",IF(AG27="x",0,IF(AG27="",5,"Fehler")))</f>
        <v>0</v>
      </c>
      <c r="AI27" s="31">
        <v>20</v>
      </c>
      <c r="AJ27" s="47" t="s">
        <v>62</v>
      </c>
      <c r="AK27" s="39">
        <f>IF(ISBLANK($C27),"",IF(ISBLANK(AI27),"",IF(AJ27="x",ABS($BI$9-AI27),IF(AJ27="",ABS($BI$9-AI27)+5,"Fehler"))))</f>
        <v>2</v>
      </c>
      <c r="AL27" s="17"/>
      <c r="AM27" s="2">
        <f aca="true" t="shared" si="9" ref="AM27:AM36">IF(ISBLANK($C27),"",-SUM(V27,Y27,AB27,AD27,AF27,AH27,AK27,AL27))</f>
        <v>-165</v>
      </c>
      <c r="AN27" s="3">
        <f>IF(ISBLANK($C27),"",RANK($AM27,AM$27:AM$36))</f>
        <v>10</v>
      </c>
      <c r="AO27" s="3">
        <f>IF(ISBLANK($C27),"",RANK($AM27,AM$3:AM$38))</f>
        <v>29</v>
      </c>
      <c r="AP27" s="5">
        <f>IF(ISBLANK($C27),"",RANK($AM27,AM$3:AM$75))</f>
        <v>55</v>
      </c>
      <c r="AQ27" s="57" t="s">
        <v>62</v>
      </c>
      <c r="AR27" s="42">
        <f t="shared" si="0"/>
        <v>0</v>
      </c>
      <c r="AS27" s="31">
        <v>500</v>
      </c>
      <c r="AT27" s="55" t="s">
        <v>62</v>
      </c>
      <c r="AU27" s="39">
        <f>IF(ISBLANK($C27),"",IF(ISBLANK(AS27),"",IF(AT27="x",ABS($BI$11-AS27)/$BJ$11,IF(AT27="",ABS($BI$11-AS27)/$BJ$11+5,"Fehler"))))</f>
        <v>16.92</v>
      </c>
      <c r="AV27" s="15">
        <v>3210</v>
      </c>
      <c r="AW27" s="51" t="s">
        <v>62</v>
      </c>
      <c r="AX27" s="42">
        <f>IF(ISBLANK($C27),"",IF(ISBLANK(AV27),"",IF(AW27="x",ABS($BI$13-AV27)/$BJ$13,IF(AW27="",ABS($BI$13-AV27)/$BJ$13+5,"Fehler"))))</f>
        <v>5.4</v>
      </c>
      <c r="AY27" s="34">
        <v>105</v>
      </c>
      <c r="AZ27" s="61" t="s">
        <v>62</v>
      </c>
      <c r="BA27" s="45">
        <f>IF(ISBLANK($C27),"",IF(ISBLANK(AY27),"",IF(AZ27="x",ABS($BI$15-AY27)/$BJ$15,IF(AZ27="",ABS($BI$15-AY28)/$BJ$15+5,"Fehler"))))</f>
        <v>14.2</v>
      </c>
      <c r="BB27" s="33">
        <f aca="true" t="shared" si="10" ref="BB27:BB36">IF(ISBLANK($C27),"",-SUM(AR27,AU27,AX27,BA27))</f>
        <v>-36.519999999999996</v>
      </c>
      <c r="BC27" s="3">
        <f>IF(ISBLANK($C27),"",RANK($BB27,BB$27:BB$36))</f>
        <v>4</v>
      </c>
      <c r="BD27" s="3">
        <f>IF(ISBLANK($C27),"",RANK($BB27,BB$3:BB$38))</f>
        <v>15</v>
      </c>
      <c r="BE27" s="25">
        <f>IF(ISBLANK($C27),"",RANK($BB27,BB$3:BB$75))</f>
        <v>37</v>
      </c>
      <c r="BF27" s="16"/>
    </row>
    <row r="28" spans="1:58" ht="15">
      <c r="A28" s="82" t="s">
        <v>49</v>
      </c>
      <c r="B28" s="82">
        <v>46</v>
      </c>
      <c r="C28" s="75" t="s">
        <v>53</v>
      </c>
      <c r="D28" s="76">
        <v>51109</v>
      </c>
      <c r="E28" s="76" t="s">
        <v>23</v>
      </c>
      <c r="F28" s="74" t="s">
        <v>314</v>
      </c>
      <c r="G28" s="74" t="s">
        <v>314</v>
      </c>
      <c r="H28" s="19">
        <v>20</v>
      </c>
      <c r="I28" s="70">
        <v>13.8</v>
      </c>
      <c r="J28" s="19" t="s">
        <v>62</v>
      </c>
      <c r="N28" s="76" t="s">
        <v>51</v>
      </c>
      <c r="O28" s="76" t="s">
        <v>54</v>
      </c>
      <c r="P28" s="74" t="s">
        <v>314</v>
      </c>
      <c r="Q28" s="76">
        <v>1976</v>
      </c>
      <c r="R28" s="76">
        <v>250</v>
      </c>
      <c r="S28" s="76">
        <v>27</v>
      </c>
      <c r="T28" s="28">
        <v>103</v>
      </c>
      <c r="U28" s="47" t="s">
        <v>62</v>
      </c>
      <c r="V28" s="39">
        <f>IF(ISBLANK($C28),"",IF(ISBLANK(T28),"",IF(U28="x",ABS($BI$3-T28),IF(U28="",ABS($BI$3-T28)+5,"Fehler"))))</f>
        <v>18</v>
      </c>
      <c r="W28" s="15">
        <v>27</v>
      </c>
      <c r="X28" s="52" t="s">
        <v>62</v>
      </c>
      <c r="Y28" s="42">
        <f>IF(ISBLANK($C28),"",IF(ISBLANK(W28),"",IF(X28="x",ABS($BI$5-W28),IF(X28="",ABS($BI$5-W28)+5,"Fehler"))))</f>
        <v>2</v>
      </c>
      <c r="Z28" s="31">
        <v>176</v>
      </c>
      <c r="AA28" s="47" t="s">
        <v>62</v>
      </c>
      <c r="AB28" s="39">
        <f>IF(ISBLANK($C28),"",IF(ISBLANK(Z28),"",IF(AA28="x",ABS($BI$7-Z28),IF(AA28="",ABS($BI$7-Z28)+5,"Fehler"))))</f>
        <v>26</v>
      </c>
      <c r="AC28" s="51" t="s">
        <v>62</v>
      </c>
      <c r="AD28" s="42">
        <f t="shared" si="6"/>
        <v>0</v>
      </c>
      <c r="AE28" s="55" t="s">
        <v>62</v>
      </c>
      <c r="AF28" s="39">
        <f t="shared" si="7"/>
        <v>0</v>
      </c>
      <c r="AG28" s="51" t="s">
        <v>62</v>
      </c>
      <c r="AH28" s="42">
        <f t="shared" si="8"/>
        <v>0</v>
      </c>
      <c r="AI28" s="31">
        <v>21</v>
      </c>
      <c r="AJ28" s="47" t="s">
        <v>62</v>
      </c>
      <c r="AK28" s="39">
        <f>IF(ISBLANK($C28),"",IF(ISBLANK(AI28),"",IF(AJ28="x",ABS($BI$9-AI28),IF(AJ28="",ABS($BI$9-AI28)+5,"Fehler"))))</f>
        <v>3</v>
      </c>
      <c r="AL28" s="17"/>
      <c r="AM28" s="2">
        <f t="shared" si="9"/>
        <v>-49</v>
      </c>
      <c r="AN28" s="3">
        <f>IF(ISBLANK($C28),"",RANK($AM28,AM$27:AM$36))</f>
        <v>8</v>
      </c>
      <c r="AO28" s="3">
        <f>IF(ISBLANK($C28),"",RANK($AM28,AM$3:AM$38))</f>
        <v>24</v>
      </c>
      <c r="AP28" s="5">
        <f>IF(ISBLANK($C28),"",RANK($AM28,AM$3:AM$75))</f>
        <v>27</v>
      </c>
      <c r="AQ28" s="57" t="s">
        <v>62</v>
      </c>
      <c r="AR28" s="42">
        <f t="shared" si="0"/>
        <v>0</v>
      </c>
      <c r="AS28" s="31">
        <v>1200</v>
      </c>
      <c r="AT28" s="55" t="s">
        <v>62</v>
      </c>
      <c r="AU28" s="39">
        <f>IF(ISBLANK($C28),"",IF(ISBLANK(AS28),"",IF(AT28="x",ABS($BI$11-AS28)/$BJ$11,IF(AT28="",ABS($BI$11-AS28)/$BJ$11+5,"Fehler"))))</f>
        <v>2.92</v>
      </c>
      <c r="AV28" s="15">
        <v>3100</v>
      </c>
      <c r="AW28" s="51" t="s">
        <v>62</v>
      </c>
      <c r="AX28" s="42">
        <f>IF(ISBLANK($C28),"",IF(ISBLANK(AV28),"",IF(AW28="x",ABS($BI$13-AV28)/$BJ$13,IF(AW28="",ABS($BI$13-AV28)/$BJ$13+5,"Fehler"))))</f>
        <v>6.5</v>
      </c>
      <c r="AY28" s="34">
        <v>135</v>
      </c>
      <c r="AZ28" s="61" t="s">
        <v>62</v>
      </c>
      <c r="BA28" s="45">
        <f>IF(ISBLANK($C28),"",IF(ISBLANK(AY28),"",IF(AZ28="x",ABS($BI$15-AY28)/$BJ$15,IF(AZ28="",ABS($BI$15-AY29)/$BJ$15+5,"Fehler"))))</f>
        <v>8.2</v>
      </c>
      <c r="BB28" s="33">
        <f t="shared" si="10"/>
        <v>-17.619999999999997</v>
      </c>
      <c r="BC28" s="3">
        <f>IF(ISBLANK($C28),"",RANK($BB28,BB$27:BB$36))</f>
        <v>1</v>
      </c>
      <c r="BD28" s="3">
        <f>IF(ISBLANK($C28),"",RANK($BB28,BB$3:BB$38))</f>
        <v>3</v>
      </c>
      <c r="BE28" s="25">
        <f>IF(ISBLANK($C28),"",RANK($BB28,BB$3:BB$75))</f>
        <v>7</v>
      </c>
      <c r="BF28" s="16"/>
    </row>
    <row r="29" spans="1:58" ht="15">
      <c r="A29" s="82" t="s">
        <v>49</v>
      </c>
      <c r="B29" s="82">
        <v>47</v>
      </c>
      <c r="C29" s="75" t="s">
        <v>96</v>
      </c>
      <c r="D29" s="76">
        <v>51688</v>
      </c>
      <c r="E29" s="76" t="s">
        <v>97</v>
      </c>
      <c r="F29" s="74" t="s">
        <v>314</v>
      </c>
      <c r="G29" s="74" t="s">
        <v>314</v>
      </c>
      <c r="H29" s="19">
        <v>55</v>
      </c>
      <c r="I29" s="70">
        <v>38.9</v>
      </c>
      <c r="K29" s="19" t="s">
        <v>62</v>
      </c>
      <c r="N29" s="76" t="s">
        <v>51</v>
      </c>
      <c r="O29" s="76" t="s">
        <v>98</v>
      </c>
      <c r="P29" s="74" t="s">
        <v>314</v>
      </c>
      <c r="Q29" s="76">
        <v>1974</v>
      </c>
      <c r="R29" s="76">
        <v>736</v>
      </c>
      <c r="S29" s="76">
        <v>67</v>
      </c>
      <c r="T29" s="28">
        <v>95</v>
      </c>
      <c r="U29" s="47" t="s">
        <v>62</v>
      </c>
      <c r="V29" s="39">
        <f>IF(ISBLANK($C29),"",IF(ISBLANK(T29),"",IF(U29="x",ABS($BI$3-T29),IF(U29="",ABS($BI$3-T29)+5,"Fehler"))))</f>
        <v>10</v>
      </c>
      <c r="W29" s="15">
        <v>28</v>
      </c>
      <c r="X29" s="52" t="s">
        <v>62</v>
      </c>
      <c r="Y29" s="42">
        <f>IF(ISBLANK($C29),"",IF(ISBLANK(W29),"",IF(X29="x",ABS($BI$5-W29),IF(X29="",ABS($BI$5-W29)+5,"Fehler"))))</f>
        <v>1</v>
      </c>
      <c r="Z29" s="31">
        <v>135</v>
      </c>
      <c r="AA29" s="47" t="s">
        <v>62</v>
      </c>
      <c r="AB29" s="39">
        <f>IF(ISBLANK($C29),"",IF(ISBLANK(Z29),"",IF(AA29="x",ABS($BI$7-Z29),IF(AA29="",ABS($BI$7-Z29)+5,"Fehler"))))</f>
        <v>15</v>
      </c>
      <c r="AC29" s="51" t="s">
        <v>62</v>
      </c>
      <c r="AD29" s="42">
        <f t="shared" si="6"/>
        <v>0</v>
      </c>
      <c r="AE29" s="55" t="s">
        <v>62</v>
      </c>
      <c r="AF29" s="39">
        <f t="shared" si="7"/>
        <v>0</v>
      </c>
      <c r="AG29" s="51" t="s">
        <v>62</v>
      </c>
      <c r="AH29" s="42">
        <f t="shared" si="8"/>
        <v>0</v>
      </c>
      <c r="AI29" s="31">
        <v>18</v>
      </c>
      <c r="AJ29" s="47" t="s">
        <v>62</v>
      </c>
      <c r="AK29" s="39">
        <f>IF(ISBLANK($C29),"",IF(ISBLANK(AI29),"",IF(AJ29="x",ABS($BI$9-AI29),IF(AJ29="",ABS($BI$9-AI29)+5,"Fehler"))))</f>
        <v>0</v>
      </c>
      <c r="AL29" s="17"/>
      <c r="AM29" s="2">
        <f t="shared" si="9"/>
        <v>-26</v>
      </c>
      <c r="AN29" s="3">
        <f>IF(ISBLANK($C29),"",RANK($AM29,AM$27:AM$36))</f>
        <v>2</v>
      </c>
      <c r="AO29" s="3">
        <f>IF(ISBLANK($C29),"",RANK($AM29,AM$3:AM$38))</f>
        <v>7</v>
      </c>
      <c r="AP29" s="5">
        <f>IF(ISBLANK($C29),"",RANK($AM29,AM$3:AM$75))</f>
        <v>7</v>
      </c>
      <c r="AQ29" s="57" t="s">
        <v>62</v>
      </c>
      <c r="AR29" s="42">
        <f t="shared" si="0"/>
        <v>0</v>
      </c>
      <c r="AS29" s="31">
        <v>2000</v>
      </c>
      <c r="AT29" s="55" t="s">
        <v>62</v>
      </c>
      <c r="AU29" s="39">
        <f>IF(ISBLANK($C29),"",IF(ISBLANK(AS29),"",IF(AT29="x",ABS($BI$11-AS29)/$BJ$11,IF(AT29="",ABS($BI$11-AS29)/$BJ$11+5,"Fehler"))))</f>
        <v>13.08</v>
      </c>
      <c r="AV29" s="15">
        <v>1840</v>
      </c>
      <c r="AW29" s="51" t="s">
        <v>62</v>
      </c>
      <c r="AX29" s="42">
        <f>IF(ISBLANK($C29),"",IF(ISBLANK(AV29),"",IF(AW29="x",ABS($BI$13-AV29)/$BJ$13,IF(AW29="",ABS($BI$13-AV29)/$BJ$13+5,"Fehler"))))</f>
        <v>19.1</v>
      </c>
      <c r="AY29" s="34">
        <v>135</v>
      </c>
      <c r="AZ29" s="61" t="s">
        <v>62</v>
      </c>
      <c r="BA29" s="45">
        <f>IF(ISBLANK($C29),"",IF(ISBLANK(AY29),"",IF(AZ29="x",ABS($BI$15-AY29)/$BJ$15,IF(AZ29="",ABS($BI$15-AY30)/$BJ$15+5,"Fehler"))))</f>
        <v>8.2</v>
      </c>
      <c r="BB29" s="33">
        <f t="shared" si="10"/>
        <v>-40.379999999999995</v>
      </c>
      <c r="BC29" s="3">
        <f>IF(ISBLANK($C29),"",RANK($BB29,BB$27:BB$36))</f>
        <v>5</v>
      </c>
      <c r="BD29" s="3">
        <f>IF(ISBLANK($C29),"",RANK($BB29,BB$3:BB$38))</f>
        <v>18</v>
      </c>
      <c r="BE29" s="25">
        <f>IF(ISBLANK($C29),"",RANK($BB29,BB$3:BB$75))</f>
        <v>42</v>
      </c>
      <c r="BF29" s="16"/>
    </row>
    <row r="30" spans="1:58" ht="15">
      <c r="A30" s="82" t="s">
        <v>49</v>
      </c>
      <c r="B30" s="82">
        <v>48</v>
      </c>
      <c r="C30" s="75" t="s">
        <v>109</v>
      </c>
      <c r="D30" s="76">
        <v>51783</v>
      </c>
      <c r="E30" s="76" t="s">
        <v>71</v>
      </c>
      <c r="F30" s="74" t="s">
        <v>314</v>
      </c>
      <c r="G30" s="74" t="s">
        <v>314</v>
      </c>
      <c r="H30" s="19">
        <v>59</v>
      </c>
      <c r="I30" s="70">
        <v>29.7</v>
      </c>
      <c r="K30" s="19" t="s">
        <v>62</v>
      </c>
      <c r="N30" s="76" t="s">
        <v>51</v>
      </c>
      <c r="O30" s="76" t="s">
        <v>110</v>
      </c>
      <c r="Q30" s="76">
        <v>1987</v>
      </c>
      <c r="R30" s="76">
        <v>498</v>
      </c>
      <c r="S30" s="76">
        <v>44</v>
      </c>
      <c r="T30" s="28">
        <v>103</v>
      </c>
      <c r="U30" s="47" t="s">
        <v>62</v>
      </c>
      <c r="V30" s="39">
        <f>IF(ISBLANK($C30),"",IF(ISBLANK(T30),"",IF(U30="x",ABS($BI$3-T30),IF(U30="",ABS($BI$3-T30)+5,"Fehler"))))</f>
        <v>18</v>
      </c>
      <c r="W30" s="15">
        <v>22</v>
      </c>
      <c r="X30" s="52" t="s">
        <v>62</v>
      </c>
      <c r="Y30" s="42">
        <f>IF(ISBLANK($C30),"",IF(ISBLANK(W30),"",IF(X30="x",ABS($BI$5-W30),IF(X30="",ABS($BI$5-W30)+5,"Fehler"))))</f>
        <v>7</v>
      </c>
      <c r="Z30" s="31">
        <v>145</v>
      </c>
      <c r="AA30" s="47" t="s">
        <v>62</v>
      </c>
      <c r="AB30" s="39">
        <f>IF(ISBLANK($C30),"",IF(ISBLANK(Z30),"",IF(AA30="x",ABS($BI$7-Z30),IF(AA30="",ABS($BI$7-Z30)+5,"Fehler"))))</f>
        <v>5</v>
      </c>
      <c r="AC30" s="51" t="s">
        <v>62</v>
      </c>
      <c r="AD30" s="42">
        <f t="shared" si="6"/>
        <v>0</v>
      </c>
      <c r="AE30" s="55" t="s">
        <v>62</v>
      </c>
      <c r="AF30" s="39">
        <f t="shared" si="7"/>
        <v>0</v>
      </c>
      <c r="AG30" s="51" t="s">
        <v>62</v>
      </c>
      <c r="AH30" s="42">
        <f t="shared" si="8"/>
        <v>0</v>
      </c>
      <c r="AI30" s="31">
        <v>17</v>
      </c>
      <c r="AJ30" s="47" t="s">
        <v>62</v>
      </c>
      <c r="AK30" s="39">
        <f>IF(ISBLANK($C30),"",IF(ISBLANK(AI30),"",IF(AJ30="x",ABS($BI$9-AI30),IF(AJ30="",ABS($BI$9-AI30)+5,"Fehler"))))</f>
        <v>1</v>
      </c>
      <c r="AL30" s="17"/>
      <c r="AM30" s="2">
        <f t="shared" si="9"/>
        <v>-31</v>
      </c>
      <c r="AN30" s="3">
        <f>IF(ISBLANK($C30),"",RANK($AM30,AM$27:AM$36))</f>
        <v>4</v>
      </c>
      <c r="AO30" s="3">
        <f>IF(ISBLANK($C30),"",RANK($AM30,AM$3:AM$38))</f>
        <v>9</v>
      </c>
      <c r="AP30" s="5">
        <f>IF(ISBLANK($C30),"",RANK($AM30,AM$3:AM$75))</f>
        <v>9</v>
      </c>
      <c r="AQ30" s="57" t="s">
        <v>62</v>
      </c>
      <c r="AR30" s="42">
        <f t="shared" si="0"/>
        <v>0</v>
      </c>
      <c r="AS30" s="31">
        <v>1380</v>
      </c>
      <c r="AT30" s="55" t="s">
        <v>62</v>
      </c>
      <c r="AU30" s="39">
        <f>IF(ISBLANK($C30),"",IF(ISBLANK(AS30),"",IF(AT30="x",ABS($BI$11-AS30)/$BJ$11,IF(AT30="",ABS($BI$11-AS30)/$BJ$11+5,"Fehler"))))</f>
        <v>0.68</v>
      </c>
      <c r="AV30" s="15">
        <v>1861</v>
      </c>
      <c r="AW30" s="51" t="s">
        <v>62</v>
      </c>
      <c r="AX30" s="42">
        <f>IF(ISBLANK($C30),"",IF(ISBLANK(AV30),"",IF(AW30="x",ABS($BI$13-AV30)/$BJ$13,IF(AW30="",ABS($BI$13-AV30)/$BJ$13+5,"Fehler"))))</f>
        <v>18.89</v>
      </c>
      <c r="AY30" s="34">
        <v>233</v>
      </c>
      <c r="AZ30" s="61" t="s">
        <v>62</v>
      </c>
      <c r="BA30" s="45">
        <f>IF(ISBLANK($C30),"",IF(ISBLANK(AY30),"",IF(AZ30="x",ABS($BI$15-AY30)/$BJ$15,IF(AZ30="",ABS($BI$15-AY31)/$BJ$15+5,"Fehler"))))</f>
        <v>11.4</v>
      </c>
      <c r="BB30" s="33">
        <f t="shared" si="10"/>
        <v>-30.97</v>
      </c>
      <c r="BC30" s="3">
        <f>IF(ISBLANK($C30),"",RANK($BB30,BB$27:BB$36))</f>
        <v>2</v>
      </c>
      <c r="BD30" s="3">
        <f>IF(ISBLANK($C30),"",RANK($BB30,BB$3:BB$38))</f>
        <v>9</v>
      </c>
      <c r="BE30" s="25">
        <f>IF(ISBLANK($C30),"",RANK($BB30,BB$3:BB$75))</f>
        <v>26</v>
      </c>
      <c r="BF30" s="16"/>
    </row>
    <row r="31" spans="1:58" ht="15">
      <c r="A31" s="82" t="s">
        <v>49</v>
      </c>
      <c r="B31" s="82">
        <v>49</v>
      </c>
      <c r="C31" s="75" t="s">
        <v>154</v>
      </c>
      <c r="D31" s="76">
        <v>32051</v>
      </c>
      <c r="E31" s="76" t="s">
        <v>155</v>
      </c>
      <c r="F31" s="74" t="s">
        <v>314</v>
      </c>
      <c r="G31" s="74" t="s">
        <v>314</v>
      </c>
      <c r="H31" s="19">
        <v>56</v>
      </c>
      <c r="I31" s="70">
        <v>212</v>
      </c>
      <c r="J31" s="19" t="s">
        <v>158</v>
      </c>
      <c r="K31" s="19" t="s">
        <v>62</v>
      </c>
      <c r="N31" s="76" t="s">
        <v>51</v>
      </c>
      <c r="O31" s="76" t="s">
        <v>156</v>
      </c>
      <c r="P31" s="74" t="s">
        <v>314</v>
      </c>
      <c r="Q31" s="76">
        <v>1978</v>
      </c>
      <c r="R31" s="76">
        <v>250</v>
      </c>
      <c r="S31" s="76">
        <v>17</v>
      </c>
      <c r="T31" s="28">
        <v>99</v>
      </c>
      <c r="U31" s="47" t="s">
        <v>62</v>
      </c>
      <c r="V31" s="39">
        <f>IF(ISBLANK($C31),"",IF(ISBLANK(T31),"",IF(U31="x",ABS($BI$3-T31),IF(U31="",ABS($BI$3-T31)+5,"Fehler"))))</f>
        <v>14</v>
      </c>
      <c r="W31" s="15">
        <v>29</v>
      </c>
      <c r="X31" s="52" t="s">
        <v>62</v>
      </c>
      <c r="Y31" s="42">
        <f>IF(ISBLANK($C31),"",IF(ISBLANK(W31),"",IF(X31="x",ABS($BI$5-W31),IF(X31="",ABS($BI$5-W31)+5,"Fehler"))))</f>
        <v>0</v>
      </c>
      <c r="Z31" s="31">
        <v>164</v>
      </c>
      <c r="AA31" s="47" t="s">
        <v>62</v>
      </c>
      <c r="AB31" s="39">
        <f>IF(ISBLANK($C31),"",IF(ISBLANK(Z31),"",IF(AA31="x",ABS($BI$7-Z31),IF(AA31="",ABS($BI$7-Z31)+5,"Fehler"))))</f>
        <v>14</v>
      </c>
      <c r="AC31" s="51" t="s">
        <v>62</v>
      </c>
      <c r="AD31" s="42">
        <f t="shared" si="6"/>
        <v>0</v>
      </c>
      <c r="AE31" s="55" t="s">
        <v>62</v>
      </c>
      <c r="AF31" s="39">
        <f t="shared" si="7"/>
        <v>0</v>
      </c>
      <c r="AG31" s="51" t="s">
        <v>62</v>
      </c>
      <c r="AH31" s="42">
        <f t="shared" si="8"/>
        <v>0</v>
      </c>
      <c r="AI31" s="31">
        <v>18</v>
      </c>
      <c r="AJ31" s="47" t="s">
        <v>62</v>
      </c>
      <c r="AK31" s="39">
        <f>IF(ISBLANK($C31),"",IF(ISBLANK(AI31),"",IF(AJ31="x",ABS($BI$9-AI31),IF(AJ31="",ABS($BI$9-AI31)+5,"Fehler"))))</f>
        <v>0</v>
      </c>
      <c r="AL31" s="17"/>
      <c r="AM31" s="2">
        <f t="shared" si="9"/>
        <v>-28</v>
      </c>
      <c r="AN31" s="3">
        <f>IF(ISBLANK($C31),"",RANK($AM31,AM$27:AM$36))</f>
        <v>3</v>
      </c>
      <c r="AO31" s="3">
        <f>IF(ISBLANK($C31),"",RANK($AM31,AM$3:AM$38))</f>
        <v>8</v>
      </c>
      <c r="AP31" s="5">
        <f>IF(ISBLANK($C31),"",RANK($AM31,AM$3:AM$75))</f>
        <v>8</v>
      </c>
      <c r="AQ31" s="57" t="s">
        <v>62</v>
      </c>
      <c r="AR31" s="42">
        <f t="shared" si="0"/>
        <v>0</v>
      </c>
      <c r="AS31" s="31">
        <v>1200</v>
      </c>
      <c r="AT31" s="55" t="s">
        <v>62</v>
      </c>
      <c r="AU31" s="39">
        <f>IF(ISBLANK($C31),"",IF(ISBLANK(AS31),"",IF(AT31="x",ABS($BI$11-AS31)/$BJ$11,IF(AT31="",ABS($BI$11-AS31)/$BJ$11+5,"Fehler"))))</f>
        <v>2.92</v>
      </c>
      <c r="AV31" s="15">
        <v>1350</v>
      </c>
      <c r="AW31" s="51" t="s">
        <v>62</v>
      </c>
      <c r="AX31" s="42">
        <f>IF(ISBLANK($C31),"",IF(ISBLANK(AV31),"",IF(AW31="x",ABS($BI$13-AV31)/$BJ$13,IF(AW31="",ABS($BI$13-AV31)/$BJ$13+5,"Fehler"))))</f>
        <v>24</v>
      </c>
      <c r="AY31" s="34">
        <v>100</v>
      </c>
      <c r="AZ31" s="61" t="s">
        <v>62</v>
      </c>
      <c r="BA31" s="45">
        <f>IF(ISBLANK($C31),"",IF(ISBLANK(AY31),"",IF(AZ31="x",ABS($BI$15-AY31)/$BJ$15,IF(AZ31="",ABS($BI$15-AY32)/$BJ$15+5,"Fehler"))))</f>
        <v>15.2</v>
      </c>
      <c r="BB31" s="33">
        <f t="shared" si="10"/>
        <v>-42.120000000000005</v>
      </c>
      <c r="BC31" s="3">
        <f>IF(ISBLANK($C31),"",RANK($BB31,BB$27:BB$36))</f>
        <v>6</v>
      </c>
      <c r="BD31" s="3">
        <f>IF(ISBLANK($C31),"",RANK($BB31,BB$3:BB$38))</f>
        <v>19</v>
      </c>
      <c r="BE31" s="25">
        <f>IF(ISBLANK($C31),"",RANK($BB31,BB$3:BB$75))</f>
        <v>44</v>
      </c>
      <c r="BF31" s="16"/>
    </row>
    <row r="32" spans="1:58" ht="15">
      <c r="A32" s="82" t="s">
        <v>49</v>
      </c>
      <c r="B32" s="82">
        <v>50</v>
      </c>
      <c r="C32" s="75" t="s">
        <v>157</v>
      </c>
      <c r="D32" s="76">
        <v>32051</v>
      </c>
      <c r="E32" s="76" t="s">
        <v>155</v>
      </c>
      <c r="F32" s="74" t="s">
        <v>314</v>
      </c>
      <c r="G32" s="74" t="s">
        <v>314</v>
      </c>
      <c r="H32" s="19">
        <v>54</v>
      </c>
      <c r="I32" s="70">
        <v>212</v>
      </c>
      <c r="J32" s="19" t="s">
        <v>158</v>
      </c>
      <c r="K32" s="19" t="s">
        <v>62</v>
      </c>
      <c r="L32" s="19" t="s">
        <v>158</v>
      </c>
      <c r="N32" s="76" t="s">
        <v>159</v>
      </c>
      <c r="O32" s="76" t="s">
        <v>160</v>
      </c>
      <c r="P32" s="74" t="s">
        <v>314</v>
      </c>
      <c r="Q32" s="76">
        <v>1977</v>
      </c>
      <c r="R32" s="76">
        <v>360</v>
      </c>
      <c r="S32" s="76">
        <v>27</v>
      </c>
      <c r="T32" s="28">
        <v>85</v>
      </c>
      <c r="U32" s="47" t="s">
        <v>62</v>
      </c>
      <c r="V32" s="39">
        <f>IF(ISBLANK($C32),"",IF(ISBLANK(T32),"",IF(U32="x",ABS($BI$3-T32),IF(U32="",ABS($BI$3-T32)+5,"Fehler"))))</f>
        <v>0</v>
      </c>
      <c r="W32" s="15">
        <v>29</v>
      </c>
      <c r="X32" s="52" t="s">
        <v>62</v>
      </c>
      <c r="Y32" s="42">
        <f>IF(ISBLANK($C32),"",IF(ISBLANK(W32),"",IF(X32="x",ABS($BI$5-W32),IF(X32="",ABS($BI$5-W32)+5,"Fehler"))))</f>
        <v>0</v>
      </c>
      <c r="Z32" s="31">
        <v>182</v>
      </c>
      <c r="AA32" s="47" t="s">
        <v>62</v>
      </c>
      <c r="AB32" s="39">
        <f>IF(ISBLANK($C32),"",IF(ISBLANK(Z32),"",IF(AA32="x",ABS($BI$7-Z32),IF(AA32="",ABS($BI$7-Z32)+5,"Fehler"))))</f>
        <v>32</v>
      </c>
      <c r="AC32" s="51" t="s">
        <v>62</v>
      </c>
      <c r="AD32" s="42">
        <f t="shared" si="6"/>
        <v>0</v>
      </c>
      <c r="AE32" s="55" t="s">
        <v>62</v>
      </c>
      <c r="AF32" s="39">
        <f t="shared" si="7"/>
        <v>0</v>
      </c>
      <c r="AG32" s="51" t="s">
        <v>62</v>
      </c>
      <c r="AH32" s="42">
        <f t="shared" si="8"/>
        <v>0</v>
      </c>
      <c r="AI32" s="31">
        <v>20</v>
      </c>
      <c r="AJ32" s="47" t="s">
        <v>62</v>
      </c>
      <c r="AK32" s="39">
        <f>IF(ISBLANK($C32),"",IF(ISBLANK(AI32),"",IF(AJ32="x",ABS($BI$9-AI32),IF(AJ32="",ABS($BI$9-AI32)+5,"Fehler"))))</f>
        <v>2</v>
      </c>
      <c r="AL32" s="17"/>
      <c r="AM32" s="2">
        <f t="shared" si="9"/>
        <v>-34</v>
      </c>
      <c r="AN32" s="3">
        <f>IF(ISBLANK($C32),"",RANK($AM32,AM$27:AM$36))</f>
        <v>5</v>
      </c>
      <c r="AO32" s="3">
        <f>IF(ISBLANK($C32),"",RANK($AM32,AM$3:AM$38))</f>
        <v>10</v>
      </c>
      <c r="AP32" s="5">
        <f>IF(ISBLANK($C32),"",RANK($AM32,AM$3:AM$75))</f>
        <v>11</v>
      </c>
      <c r="AQ32" s="57" t="s">
        <v>62</v>
      </c>
      <c r="AR32" s="42">
        <f t="shared" si="0"/>
        <v>0</v>
      </c>
      <c r="AS32" s="31">
        <v>560</v>
      </c>
      <c r="AT32" s="55" t="s">
        <v>62</v>
      </c>
      <c r="AU32" s="39">
        <f>IF(ISBLANK($C32),"",IF(ISBLANK(AS32),"",IF(AT32="x",ABS($BI$11-AS32)/$BJ$11,IF(AT32="",ABS($BI$11-AS32)/$BJ$11+5,"Fehler"))))</f>
        <v>15.72</v>
      </c>
      <c r="AV32" s="15">
        <v>870</v>
      </c>
      <c r="AW32" s="51" t="s">
        <v>62</v>
      </c>
      <c r="AX32" s="42">
        <f>IF(ISBLANK($C32),"",IF(ISBLANK(AV32),"",IF(AW32="x",ABS($BI$13-AV32)/$BJ$13,IF(AW32="",ABS($BI$13-AV32)/$BJ$13+5,"Fehler"))))</f>
        <v>28.8</v>
      </c>
      <c r="AY32" s="34">
        <v>83</v>
      </c>
      <c r="AZ32" s="61" t="s">
        <v>62</v>
      </c>
      <c r="BA32" s="45">
        <f>IF(ISBLANK($C32),"",IF(ISBLANK(AY32),"",IF(AZ32="x",ABS($BI$15-AY32)/$BJ$15,IF(AZ32="",ABS($BI$15-AY33)/$BJ$15+5,"Fehler"))))</f>
        <v>18.6</v>
      </c>
      <c r="BB32" s="33">
        <f t="shared" si="10"/>
        <v>-63.120000000000005</v>
      </c>
      <c r="BC32" s="3">
        <f>IF(ISBLANK($C32),"",RANK($BB32,BB$27:BB$36))</f>
        <v>9</v>
      </c>
      <c r="BD32" s="3">
        <f>IF(ISBLANK($C32),"",RANK($BB32,BB$3:BB$38))</f>
        <v>27</v>
      </c>
      <c r="BE32" s="25">
        <f>IF(ISBLANK($C32),"",RANK($BB32,BB$3:BB$75))</f>
        <v>58</v>
      </c>
      <c r="BF32" s="16"/>
    </row>
    <row r="33" spans="1:58" ht="15">
      <c r="A33" s="82" t="s">
        <v>49</v>
      </c>
      <c r="B33" s="82">
        <v>51</v>
      </c>
      <c r="C33" s="75" t="s">
        <v>162</v>
      </c>
      <c r="D33" s="76">
        <v>56235</v>
      </c>
      <c r="E33" s="76" t="s">
        <v>163</v>
      </c>
      <c r="F33" s="74" t="s">
        <v>314</v>
      </c>
      <c r="G33" s="74" t="s">
        <v>314</v>
      </c>
      <c r="H33" s="19">
        <v>77</v>
      </c>
      <c r="I33" s="70">
        <v>72.5</v>
      </c>
      <c r="J33" s="19" t="s">
        <v>62</v>
      </c>
      <c r="N33" s="76" t="s">
        <v>164</v>
      </c>
      <c r="O33" s="76" t="s">
        <v>165</v>
      </c>
      <c r="P33" s="74" t="s">
        <v>314</v>
      </c>
      <c r="Q33" s="76">
        <v>1978</v>
      </c>
      <c r="R33" s="76">
        <v>125</v>
      </c>
      <c r="S33" s="76">
        <v>22</v>
      </c>
      <c r="T33" s="28">
        <v>81</v>
      </c>
      <c r="U33" s="47" t="s">
        <v>62</v>
      </c>
      <c r="V33" s="39">
        <f>IF(ISBLANK($C33),"",IF(ISBLANK(T33),"",IF(U33="x",ABS($BI$3-T33),IF(U33="",ABS($BI$3-T33)+5,"Fehler"))))</f>
        <v>4</v>
      </c>
      <c r="W33" s="15">
        <v>32</v>
      </c>
      <c r="X33" s="52" t="s">
        <v>62</v>
      </c>
      <c r="Y33" s="42">
        <f>IF(ISBLANK($C33),"",IF(ISBLANK(W33),"",IF(X33="x",ABS($BI$5-W33),IF(X33="",ABS($BI$5-W33)+5,"Fehler"))))</f>
        <v>3</v>
      </c>
      <c r="Z33" s="31">
        <v>150</v>
      </c>
      <c r="AA33" s="47" t="s">
        <v>62</v>
      </c>
      <c r="AB33" s="39">
        <f>IF(ISBLANK($C33),"",IF(ISBLANK(Z33),"",IF(AA33="x",ABS($BI$7-Z33),IF(AA33="",ABS($BI$7-Z33)+5,"Fehler"))))</f>
        <v>0</v>
      </c>
      <c r="AC33" s="51" t="s">
        <v>62</v>
      </c>
      <c r="AD33" s="42">
        <f t="shared" si="6"/>
        <v>0</v>
      </c>
      <c r="AE33" s="55" t="s">
        <v>62</v>
      </c>
      <c r="AF33" s="39">
        <f t="shared" si="7"/>
        <v>0</v>
      </c>
      <c r="AG33" s="51" t="s">
        <v>62</v>
      </c>
      <c r="AH33" s="42">
        <f t="shared" si="8"/>
        <v>0</v>
      </c>
      <c r="AI33" s="31">
        <v>20</v>
      </c>
      <c r="AJ33" s="47" t="s">
        <v>62</v>
      </c>
      <c r="AK33" s="39">
        <f>IF(ISBLANK($C33),"",IF(ISBLANK(AI33),"",IF(AJ33="x",ABS($BI$9-AI33),IF(AJ33="",ABS($BI$9-AI33)+5,"Fehler"))))</f>
        <v>2</v>
      </c>
      <c r="AL33" s="17"/>
      <c r="AM33" s="2">
        <f t="shared" si="9"/>
        <v>-9</v>
      </c>
      <c r="AN33" s="3">
        <f>IF(ISBLANK($C33),"",RANK($AM33,AM$27:AM$36))</f>
        <v>1</v>
      </c>
      <c r="AO33" s="3">
        <f>IF(ISBLANK($C33),"",RANK($AM33,AM$3:AM$38))</f>
        <v>1</v>
      </c>
      <c r="AP33" s="5">
        <f>IF(ISBLANK($C33),"",RANK($AM33,AM$3:AM$75))</f>
        <v>1</v>
      </c>
      <c r="AQ33" s="57" t="s">
        <v>62</v>
      </c>
      <c r="AR33" s="42">
        <f t="shared" si="0"/>
        <v>0</v>
      </c>
      <c r="AS33" s="31">
        <v>1855</v>
      </c>
      <c r="AT33" s="55" t="s">
        <v>62</v>
      </c>
      <c r="AU33" s="39">
        <f>IF(ISBLANK($C33),"",IF(ISBLANK(AS33),"",IF(AT33="x",ABS($BI$11-AS33)/$BJ$11,IF(AT33="",ABS($BI$11-AS33)/$BJ$11+5,"Fehler"))))</f>
        <v>10.18</v>
      </c>
      <c r="AV33" s="15">
        <v>1350</v>
      </c>
      <c r="AW33" s="51" t="s">
        <v>62</v>
      </c>
      <c r="AX33" s="42">
        <f>IF(ISBLANK($C33),"",IF(ISBLANK(AV33),"",IF(AW33="x",ABS($BI$13-AV33)/$BJ$13,IF(AW33="",ABS($BI$13-AV33)/$BJ$13+5,"Fehler"))))</f>
        <v>24</v>
      </c>
      <c r="AY33" s="34">
        <v>288</v>
      </c>
      <c r="AZ33" s="61" t="s">
        <v>62</v>
      </c>
      <c r="BA33" s="45">
        <f>IF(ISBLANK($C33),"",IF(ISBLANK(AY33),"",IF(AZ33="x",ABS($BI$15-AY33)/$BJ$15,IF(AZ33="",ABS($BI$15-AY34)/$BJ$15+5,"Fehler"))))</f>
        <v>22.4</v>
      </c>
      <c r="BB33" s="33">
        <f t="shared" si="10"/>
        <v>-56.58</v>
      </c>
      <c r="BC33" s="3">
        <f>IF(ISBLANK($C33),"",RANK($BB33,BB$27:BB$36))</f>
        <v>8</v>
      </c>
      <c r="BD33" s="3">
        <f>IF(ISBLANK($C33),"",RANK($BB33,BB$3:BB$38))</f>
        <v>24</v>
      </c>
      <c r="BE33" s="25">
        <f>IF(ISBLANK($C33),"",RANK($BB33,BB$3:BB$75))</f>
        <v>55</v>
      </c>
      <c r="BF33" s="16"/>
    </row>
    <row r="34" spans="1:58" ht="15">
      <c r="A34" s="82" t="s">
        <v>49</v>
      </c>
      <c r="B34" s="82">
        <v>52</v>
      </c>
      <c r="C34" s="75" t="s">
        <v>187</v>
      </c>
      <c r="D34" s="76">
        <v>41844</v>
      </c>
      <c r="E34" s="76" t="s">
        <v>188</v>
      </c>
      <c r="F34" s="74" t="s">
        <v>314</v>
      </c>
      <c r="G34" s="74" t="s">
        <v>314</v>
      </c>
      <c r="H34" s="19">
        <v>61</v>
      </c>
      <c r="I34" s="70">
        <v>92.3</v>
      </c>
      <c r="K34" s="19" t="s">
        <v>62</v>
      </c>
      <c r="L34" s="19" t="s">
        <v>62</v>
      </c>
      <c r="N34" s="76" t="s">
        <v>25</v>
      </c>
      <c r="O34" s="76" t="s">
        <v>189</v>
      </c>
      <c r="P34" s="74" t="s">
        <v>314</v>
      </c>
      <c r="Q34" s="76">
        <v>1971</v>
      </c>
      <c r="R34" s="76">
        <v>500</v>
      </c>
      <c r="S34" s="76">
        <v>32</v>
      </c>
      <c r="T34" s="28">
        <v>128</v>
      </c>
      <c r="U34" s="47" t="s">
        <v>62</v>
      </c>
      <c r="V34" s="39">
        <f>IF(ISBLANK($C34),"",IF(ISBLANK(T34),"",IF(U34="x",ABS($BI$3-T34),IF(U34="",ABS($BI$3-T34)+5,"Fehler"))))</f>
        <v>43</v>
      </c>
      <c r="W34" s="15">
        <v>28</v>
      </c>
      <c r="X34" s="52" t="s">
        <v>62</v>
      </c>
      <c r="Y34" s="42">
        <f>IF(ISBLANK($C34),"",IF(ISBLANK(W34),"",IF(X34="x",ABS($BI$5-W34),IF(X34="",ABS($BI$5-W34)+5,"Fehler"))))</f>
        <v>1</v>
      </c>
      <c r="Z34" s="31">
        <v>148</v>
      </c>
      <c r="AA34" s="47" t="s">
        <v>62</v>
      </c>
      <c r="AB34" s="39">
        <f>IF(ISBLANK($C34),"",IF(ISBLANK(Z34),"",IF(AA34="x",ABS($BI$7-Z34),IF(AA34="",ABS($BI$7-Z34)+5,"Fehler"))))</f>
        <v>2</v>
      </c>
      <c r="AC34" s="51" t="s">
        <v>62</v>
      </c>
      <c r="AD34" s="42">
        <f t="shared" si="6"/>
        <v>0</v>
      </c>
      <c r="AE34" s="55" t="s">
        <v>62</v>
      </c>
      <c r="AF34" s="39">
        <f t="shared" si="7"/>
        <v>0</v>
      </c>
      <c r="AG34" s="51" t="s">
        <v>62</v>
      </c>
      <c r="AH34" s="42">
        <f t="shared" si="8"/>
        <v>0</v>
      </c>
      <c r="AI34" s="31">
        <v>18</v>
      </c>
      <c r="AJ34" s="47" t="s">
        <v>62</v>
      </c>
      <c r="AK34" s="39">
        <f>IF(ISBLANK($C34),"",IF(ISBLANK(AI34),"",IF(AJ34="x",ABS($BI$9-AI34),IF(AJ34="",ABS($BI$9-AI34)+5,"Fehler"))))</f>
        <v>0</v>
      </c>
      <c r="AL34" s="17"/>
      <c r="AM34" s="2">
        <f t="shared" si="9"/>
        <v>-46</v>
      </c>
      <c r="AN34" s="3">
        <f>IF(ISBLANK($C34),"",RANK($AM34,AM$27:AM$36))</f>
        <v>7</v>
      </c>
      <c r="AO34" s="3">
        <f>IF(ISBLANK($C34),"",RANK($AM34,AM$3:AM$38))</f>
        <v>19</v>
      </c>
      <c r="AP34" s="5">
        <f>IF(ISBLANK($C34),"",RANK($AM34,AM$3:AM$75))</f>
        <v>21</v>
      </c>
      <c r="AQ34" s="57" t="s">
        <v>62</v>
      </c>
      <c r="AR34" s="42">
        <f t="shared" si="0"/>
        <v>0</v>
      </c>
      <c r="AS34" s="31">
        <v>2850</v>
      </c>
      <c r="AT34" s="55" t="s">
        <v>62</v>
      </c>
      <c r="AU34" s="39">
        <f>IF(ISBLANK($C34),"",IF(ISBLANK(AS34),"",IF(AT34="x",ABS($BI$11-AS34)/$BJ$11,IF(AT34="",ABS($BI$11-AS34)/$BJ$11+5,"Fehler"))))</f>
        <v>30.08</v>
      </c>
      <c r="AV34" s="15">
        <v>2565</v>
      </c>
      <c r="AW34" s="51" t="s">
        <v>62</v>
      </c>
      <c r="AX34" s="42">
        <f>IF(ISBLANK($C34),"",IF(ISBLANK(AV34),"",IF(AW34="x",ABS($BI$13-AV34)/$BJ$13,IF(AW34="",ABS($BI$13-AV34)/$BJ$13+5,"Fehler"))))</f>
        <v>11.85</v>
      </c>
      <c r="AY34" s="34">
        <v>285</v>
      </c>
      <c r="AZ34" s="61" t="s">
        <v>62</v>
      </c>
      <c r="BA34" s="45">
        <f>IF(ISBLANK($C34),"",IF(ISBLANK(AY34),"",IF(AZ34="x",ABS($BI$15-AY34)/$BJ$15,IF(AZ34="",ABS($BI$15-AY35)/$BJ$15+5,"Fehler"))))</f>
        <v>21.8</v>
      </c>
      <c r="BB34" s="33">
        <f t="shared" si="10"/>
        <v>-63.730000000000004</v>
      </c>
      <c r="BC34" s="3">
        <f>IF(ISBLANK($C34),"",RANK($BB34,BB$27:BB$36))</f>
        <v>10</v>
      </c>
      <c r="BD34" s="3">
        <f>IF(ISBLANK($C34),"",RANK($BB34,BB$3:BB$38))</f>
        <v>28</v>
      </c>
      <c r="BE34" s="25">
        <f>IF(ISBLANK($C34),"",RANK($BB34,BB$3:BB$75))</f>
        <v>59</v>
      </c>
      <c r="BF34" s="16"/>
    </row>
    <row r="35" spans="1:58" ht="15">
      <c r="A35" s="82" t="s">
        <v>49</v>
      </c>
      <c r="B35" s="82">
        <v>53</v>
      </c>
      <c r="C35" s="75" t="s">
        <v>200</v>
      </c>
      <c r="D35" s="76">
        <v>42799</v>
      </c>
      <c r="E35" s="76" t="s">
        <v>245</v>
      </c>
      <c r="F35" s="74" t="s">
        <v>314</v>
      </c>
      <c r="G35" s="95"/>
      <c r="I35" s="70">
        <v>36.9</v>
      </c>
      <c r="J35" s="19" t="s">
        <v>62</v>
      </c>
      <c r="K35" s="19" t="s">
        <v>62</v>
      </c>
      <c r="N35" s="76" t="s">
        <v>201</v>
      </c>
      <c r="O35" s="76" t="s">
        <v>202</v>
      </c>
      <c r="Q35" s="76">
        <v>1972</v>
      </c>
      <c r="R35" s="76">
        <v>250</v>
      </c>
      <c r="S35" s="76">
        <v>17</v>
      </c>
      <c r="T35" s="28">
        <v>62</v>
      </c>
      <c r="U35" s="47" t="s">
        <v>62</v>
      </c>
      <c r="V35" s="39">
        <f>IF(ISBLANK($C35),"",IF(ISBLANK(T35),"",IF(U35="x",ABS($BI$3-T35),IF(U35="",ABS($BI$3-T35)+5,"Fehler"))))</f>
        <v>23</v>
      </c>
      <c r="W35" s="15">
        <v>32</v>
      </c>
      <c r="X35" s="52" t="s">
        <v>62</v>
      </c>
      <c r="Y35" s="42">
        <f>IF(ISBLANK($C35),"",IF(ISBLANK(W35),"",IF(X35="x",ABS($BI$5-W35),IF(X35="",ABS($BI$5-W35)+5,"Fehler"))))</f>
        <v>3</v>
      </c>
      <c r="Z35" s="31">
        <v>208</v>
      </c>
      <c r="AA35" s="47" t="s">
        <v>62</v>
      </c>
      <c r="AB35" s="39">
        <f>IF(ISBLANK($C35),"",IF(ISBLANK(Z35),"",IF(AA35="x",ABS($BI$7-Z35),IF(AA35="",ABS($BI$7-Z35)+5,"Fehler"))))</f>
        <v>58</v>
      </c>
      <c r="AC35" s="51" t="s">
        <v>62</v>
      </c>
      <c r="AD35" s="42">
        <f t="shared" si="6"/>
        <v>0</v>
      </c>
      <c r="AE35" s="55" t="s">
        <v>62</v>
      </c>
      <c r="AF35" s="39">
        <f t="shared" si="7"/>
        <v>0</v>
      </c>
      <c r="AG35" s="51" t="s">
        <v>62</v>
      </c>
      <c r="AH35" s="42">
        <f t="shared" si="8"/>
        <v>0</v>
      </c>
      <c r="AI35" s="31">
        <v>19</v>
      </c>
      <c r="AJ35" s="47" t="s">
        <v>62</v>
      </c>
      <c r="AK35" s="39">
        <f>IF(ISBLANK($C35),"",IF(ISBLANK(AI35),"",IF(AJ35="x",ABS($BI$9-AI35),IF(AJ35="",ABS($BI$9-AI35)+5,"Fehler"))))</f>
        <v>1</v>
      </c>
      <c r="AL35" s="17"/>
      <c r="AM35" s="2">
        <f t="shared" si="9"/>
        <v>-85</v>
      </c>
      <c r="AN35" s="3">
        <f>IF(ISBLANK($C35),"",RANK($AM35,AM$27:AM$36))</f>
        <v>9</v>
      </c>
      <c r="AO35" s="3">
        <f>IF(ISBLANK($C35),"",RANK($AM35,AM$3:AM$38))</f>
        <v>27</v>
      </c>
      <c r="AP35" s="5">
        <f>IF(ISBLANK($C35),"",RANK($AM35,AM$3:AM$75))</f>
        <v>41</v>
      </c>
      <c r="AQ35" s="57" t="s">
        <v>62</v>
      </c>
      <c r="AR35" s="42">
        <f t="shared" si="0"/>
        <v>0</v>
      </c>
      <c r="AS35" s="31">
        <v>450</v>
      </c>
      <c r="AT35" s="55" t="s">
        <v>62</v>
      </c>
      <c r="AU35" s="39">
        <f>IF(ISBLANK($C35),"",IF(ISBLANK(AS35),"",IF(AT35="x",ABS($BI$11-AS35)/$BJ$11,IF(AT35="",ABS($BI$11-AS35)/$BJ$11+5,"Fehler"))))</f>
        <v>17.92</v>
      </c>
      <c r="AV35" s="15">
        <v>1200</v>
      </c>
      <c r="AW35" s="51" t="s">
        <v>62</v>
      </c>
      <c r="AX35" s="42">
        <f>IF(ISBLANK($C35),"",IF(ISBLANK(AV35),"",IF(AW35="x",ABS($BI$13-AV35)/$BJ$13,IF(AW35="",ABS($BI$13-AV35)/$BJ$13+5,"Fehler"))))</f>
        <v>25.5</v>
      </c>
      <c r="AY35" s="34">
        <v>178</v>
      </c>
      <c r="AZ35" s="61" t="s">
        <v>62</v>
      </c>
      <c r="BA35" s="45">
        <f>IF(ISBLANK($C35),"",IF(ISBLANK(AY35),"",IF(AZ35="x",ABS($BI$15-AY35)/$BJ$15,IF(AZ35="",ABS($BI$15-AY36)/$BJ$15+5,"Fehler"))))</f>
        <v>0.4</v>
      </c>
      <c r="BB35" s="33">
        <f t="shared" si="10"/>
        <v>-43.82</v>
      </c>
      <c r="BC35" s="3">
        <f>IF(ISBLANK($C35),"",RANK($BB35,BB$27:BB$36))</f>
        <v>7</v>
      </c>
      <c r="BD35" s="3">
        <f>IF(ISBLANK($C35),"",RANK($BB35,BB$3:BB$38))</f>
        <v>22</v>
      </c>
      <c r="BE35" s="25">
        <f>IF(ISBLANK($C35),"",RANK($BB35,BB$3:BB$75))</f>
        <v>50</v>
      </c>
      <c r="BF35" s="16"/>
    </row>
    <row r="36" spans="1:58" ht="15">
      <c r="A36" s="82" t="s">
        <v>49</v>
      </c>
      <c r="B36" s="82">
        <v>54</v>
      </c>
      <c r="C36" s="75" t="s">
        <v>208</v>
      </c>
      <c r="D36" s="76">
        <v>24113</v>
      </c>
      <c r="E36" s="76" t="s">
        <v>88</v>
      </c>
      <c r="F36" s="74" t="s">
        <v>314</v>
      </c>
      <c r="G36" s="74" t="s">
        <v>314</v>
      </c>
      <c r="H36" s="19">
        <v>76</v>
      </c>
      <c r="I36" s="70">
        <v>518</v>
      </c>
      <c r="K36" s="19" t="s">
        <v>62</v>
      </c>
      <c r="N36" s="76" t="s">
        <v>159</v>
      </c>
      <c r="O36" s="76" t="s">
        <v>209</v>
      </c>
      <c r="P36" s="74" t="s">
        <v>314</v>
      </c>
      <c r="Q36" s="76">
        <v>1981</v>
      </c>
      <c r="R36" s="76">
        <v>386</v>
      </c>
      <c r="S36" s="76">
        <v>27</v>
      </c>
      <c r="T36" s="28">
        <v>106</v>
      </c>
      <c r="U36" s="47" t="s">
        <v>62</v>
      </c>
      <c r="V36" s="39">
        <f>IF(ISBLANK($C36),"",IF(ISBLANK(T36),"",IF(U36="x",ABS($BI$3-T36),IF(U36="",ABS($BI$3-T36)+5,"Fehler"))))</f>
        <v>21</v>
      </c>
      <c r="W36" s="15">
        <v>29</v>
      </c>
      <c r="X36" s="52" t="s">
        <v>62</v>
      </c>
      <c r="Y36" s="42">
        <f>IF(ISBLANK($C36),"",IF(ISBLANK(W36),"",IF(X36="x",ABS($BI$5-W36),IF(X36="",ABS($BI$5-W36)+5,"Fehler"))))</f>
        <v>0</v>
      </c>
      <c r="Z36" s="31">
        <v>137</v>
      </c>
      <c r="AA36" s="47" t="s">
        <v>62</v>
      </c>
      <c r="AB36" s="39">
        <f>IF(ISBLANK($C36),"",IF(ISBLANK(Z36),"",IF(AA36="x",ABS($BI$7-Z36),IF(AA36="",ABS($BI$7-Z36)+5,"Fehler"))))</f>
        <v>13</v>
      </c>
      <c r="AC36" s="51" t="s">
        <v>62</v>
      </c>
      <c r="AD36" s="42">
        <f t="shared" si="6"/>
        <v>0</v>
      </c>
      <c r="AE36" s="55" t="s">
        <v>62</v>
      </c>
      <c r="AF36" s="39">
        <f t="shared" si="7"/>
        <v>0</v>
      </c>
      <c r="AG36" s="51" t="s">
        <v>62</v>
      </c>
      <c r="AH36" s="42">
        <f t="shared" si="8"/>
        <v>0</v>
      </c>
      <c r="AI36" s="31">
        <v>15</v>
      </c>
      <c r="AJ36" s="47" t="s">
        <v>62</v>
      </c>
      <c r="AK36" s="39">
        <f>IF(ISBLANK($C36),"",IF(ISBLANK(AI36),"",IF(AJ36="x",ABS($BI$9-AI36),IF(AJ36="",ABS($BI$9-AI36)+5,"Fehler"))))</f>
        <v>3</v>
      </c>
      <c r="AL36" s="17"/>
      <c r="AM36" s="2">
        <f t="shared" si="9"/>
        <v>-37</v>
      </c>
      <c r="AN36" s="3">
        <f>IF(ISBLANK($C36),"",RANK($AM36,AM$27:AM$36))</f>
        <v>6</v>
      </c>
      <c r="AO36" s="3">
        <f>IF(ISBLANK($C36),"",RANK($AM36,AM$3:AM$38))</f>
        <v>13</v>
      </c>
      <c r="AP36" s="5">
        <f>IF(ISBLANK($C36),"",RANK($AM36,AM$3:AM$75))</f>
        <v>14</v>
      </c>
      <c r="AQ36" s="57" t="s">
        <v>62</v>
      </c>
      <c r="AR36" s="42">
        <f t="shared" si="0"/>
        <v>0</v>
      </c>
      <c r="AS36" s="31">
        <v>987</v>
      </c>
      <c r="AT36" s="55" t="s">
        <v>62</v>
      </c>
      <c r="AU36" s="39">
        <f>IF(ISBLANK($C36),"",IF(ISBLANK(AS36),"",IF(AT36="x",ABS($BI$11-AS36)/$BJ$11,IF(AT36="",ABS($BI$11-AS36)/$BJ$11+5,"Fehler"))))</f>
        <v>7.18</v>
      </c>
      <c r="AV36" s="15">
        <v>1751</v>
      </c>
      <c r="AW36" s="51" t="s">
        <v>62</v>
      </c>
      <c r="AX36" s="42">
        <f>IF(ISBLANK($C36),"",IF(ISBLANK(AV36),"",IF(AW36="x",ABS($BI$13-AV36)/$BJ$13,IF(AW36="",ABS($BI$13-AV36)/$BJ$13+5,"Fehler"))))</f>
        <v>19.99</v>
      </c>
      <c r="AY36" s="34">
        <v>157</v>
      </c>
      <c r="AZ36" s="61" t="s">
        <v>62</v>
      </c>
      <c r="BA36" s="45">
        <f>IF(ISBLANK($C36),"",IF(ISBLANK(AY36),"",IF(AZ36="x",ABS($BI$15-AY36)/$BJ$15,IF(AZ36="",ABS($BI$15-#REF!)/$BJ$15+5,"Fehler"))))</f>
        <v>3.8</v>
      </c>
      <c r="BB36" s="33">
        <f t="shared" si="10"/>
        <v>-30.97</v>
      </c>
      <c r="BC36" s="3">
        <f>IF(ISBLANK($C36),"",RANK($BB36,BB$27:BB$36))</f>
        <v>2</v>
      </c>
      <c r="BD36" s="3">
        <f>IF(ISBLANK($C36),"",RANK($BB36,BB$3:BB$38))</f>
        <v>9</v>
      </c>
      <c r="BE36" s="25">
        <f>IF(ISBLANK($C36),"",RANK($BB36,BB$3:BB$75))</f>
        <v>26</v>
      </c>
      <c r="BF36" s="16"/>
    </row>
    <row r="37" spans="1:62" s="12" customFormat="1" ht="15">
      <c r="A37" s="87" t="s">
        <v>244</v>
      </c>
      <c r="B37" s="83"/>
      <c r="C37" s="79"/>
      <c r="D37" s="79"/>
      <c r="E37" s="79"/>
      <c r="F37" s="79"/>
      <c r="G37" s="79"/>
      <c r="H37" s="79"/>
      <c r="I37" s="9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64"/>
      <c r="U37" s="65"/>
      <c r="V37" s="64"/>
      <c r="W37" s="64"/>
      <c r="X37" s="65"/>
      <c r="Y37" s="64"/>
      <c r="Z37" s="64"/>
      <c r="AA37" s="65"/>
      <c r="AB37" s="64"/>
      <c r="AC37" s="65"/>
      <c r="AD37" s="64"/>
      <c r="AE37" s="65"/>
      <c r="AF37" s="64"/>
      <c r="AG37" s="65"/>
      <c r="AH37" s="64"/>
      <c r="AI37" s="64"/>
      <c r="AJ37" s="65"/>
      <c r="AK37" s="64"/>
      <c r="AL37" s="64"/>
      <c r="AM37" s="64"/>
      <c r="AN37" s="66"/>
      <c r="AO37" s="66"/>
      <c r="AP37" s="66"/>
      <c r="AQ37" s="65"/>
      <c r="AR37" s="66"/>
      <c r="AS37" s="66"/>
      <c r="AT37" s="65"/>
      <c r="AU37" s="66"/>
      <c r="AV37" s="66"/>
      <c r="AW37" s="65"/>
      <c r="AX37" s="64"/>
      <c r="AY37" s="64"/>
      <c r="AZ37" s="65"/>
      <c r="BA37" s="64"/>
      <c r="BB37" s="64"/>
      <c r="BC37" s="4"/>
      <c r="BD37" s="4"/>
      <c r="BE37" s="26"/>
      <c r="BF37" s="13"/>
      <c r="BJ37" s="44"/>
    </row>
    <row r="38" spans="1:58" ht="15">
      <c r="A38" s="82" t="s">
        <v>218</v>
      </c>
      <c r="B38" s="82">
        <v>1</v>
      </c>
      <c r="C38" s="75" t="s">
        <v>219</v>
      </c>
      <c r="D38" s="76">
        <v>50678</v>
      </c>
      <c r="E38" s="76" t="s">
        <v>23</v>
      </c>
      <c r="F38" s="74" t="s">
        <v>314</v>
      </c>
      <c r="G38" s="74" t="s">
        <v>314</v>
      </c>
      <c r="I38" s="70">
        <v>21.7</v>
      </c>
      <c r="N38" s="76" t="s">
        <v>220</v>
      </c>
      <c r="O38" s="76" t="s">
        <v>221</v>
      </c>
      <c r="P38" s="74" t="s">
        <v>314</v>
      </c>
      <c r="Q38" s="76">
        <v>1980</v>
      </c>
      <c r="R38" s="76">
        <v>49.9</v>
      </c>
      <c r="S38" s="76">
        <v>3.7</v>
      </c>
      <c r="T38" s="28">
        <v>75</v>
      </c>
      <c r="U38" s="47" t="s">
        <v>62</v>
      </c>
      <c r="V38" s="39">
        <f>IF(ISBLANK($C38),"",IF(ISBLANK(T38),"",IF(U38="x",ABS($BI$3-T38),IF(U38="",ABS($BI$3-T38)+5,"Fehler"))))</f>
        <v>10</v>
      </c>
      <c r="W38" s="15">
        <v>33</v>
      </c>
      <c r="X38" s="52" t="s">
        <v>62</v>
      </c>
      <c r="Y38" s="42">
        <f>IF(ISBLANK($C38),"",IF(ISBLANK(W38),"",IF(X38="x",ABS($BI$5-W38),IF(X38="",ABS($BI$5-W38)+5,"Fehler"))))</f>
        <v>4</v>
      </c>
      <c r="Z38" s="31">
        <v>122</v>
      </c>
      <c r="AA38" s="47" t="s">
        <v>296</v>
      </c>
      <c r="AB38" s="39">
        <f>IF(ISBLANK($C38),"",IF(ISBLANK(Z38),"",IF(AA38="x",ABS($BI$7-Z38),IF(AA38="",ABS($BI$7-Z38)+5,"Fehler"))))</f>
        <v>28</v>
      </c>
      <c r="AC38" s="51" t="s">
        <v>296</v>
      </c>
      <c r="AD38" s="42">
        <f>IF(ISBLANK($C38),"",IF(AC38="x",0,IF(AC38="",5,"Fehler")))</f>
        <v>0</v>
      </c>
      <c r="AE38" s="55" t="s">
        <v>296</v>
      </c>
      <c r="AF38" s="39">
        <f>IF(ISBLANK($C38),"",IF(AE38="x",0,IF(AE38="",5,"Fehler")))</f>
        <v>0</v>
      </c>
      <c r="AG38" s="51" t="s">
        <v>296</v>
      </c>
      <c r="AH38" s="42">
        <f>IF(ISBLANK($C38),"",IF(AG38="x",0,IF(AG38="",5,"Fehler")))</f>
        <v>0</v>
      </c>
      <c r="AI38" s="31">
        <v>19</v>
      </c>
      <c r="AJ38" s="47" t="s">
        <v>296</v>
      </c>
      <c r="AK38" s="39">
        <f>IF(ISBLANK($C38),"",IF(ISBLANK(AI38),"",IF(AJ38="x",ABS($BI$9-AI38),IF(AJ38="",ABS($BI$9-AI38)+5,"Fehler"))))</f>
        <v>1</v>
      </c>
      <c r="AL38" s="17"/>
      <c r="AM38" s="2">
        <f>IF(ISBLANK($C38),"",-SUM(V38,Y38,AB38,AD38,AF38,AH38,AK38,AL38))</f>
        <v>-43</v>
      </c>
      <c r="AN38" s="3">
        <f>IF(ISBLANK($C38),"",RANK($AM38,AM$38:AM$38))</f>
        <v>1</v>
      </c>
      <c r="AO38" s="3">
        <f>IF(ISBLANK($C38),"",RANK($AM38,AM$3:AM$38))</f>
        <v>16</v>
      </c>
      <c r="AP38" s="5">
        <f>IF(ISBLANK($C38),"",RANK($AM38,AM$3:AM$75))</f>
        <v>17</v>
      </c>
      <c r="AQ38" s="57" t="s">
        <v>62</v>
      </c>
      <c r="AR38" s="42">
        <f t="shared" si="0"/>
        <v>0</v>
      </c>
      <c r="AS38" s="31">
        <v>900</v>
      </c>
      <c r="AT38" s="55" t="s">
        <v>62</v>
      </c>
      <c r="AU38" s="39">
        <f>IF(ISBLANK($C38),"",IF(ISBLANK(AS38),"",IF(AT38="x",ABS($BI$11-AS38)/$BJ$11,IF(AT38="",ABS($BI$11-AS38)/$BJ$11+5,"Fehler"))))</f>
        <v>8.92</v>
      </c>
      <c r="AV38" s="15">
        <v>2850</v>
      </c>
      <c r="AW38" s="51" t="s">
        <v>62</v>
      </c>
      <c r="AX38" s="42">
        <f>IF(ISBLANK($C38),"",IF(ISBLANK(AV38),"",IF(AW38="x",ABS($BI$13-AV38)/$BJ$13,IF(AW38="",ABS($BI$13-AV38)/$BJ$13+5,"Fehler"))))</f>
        <v>9</v>
      </c>
      <c r="AY38" s="34">
        <v>99</v>
      </c>
      <c r="AZ38" s="61" t="s">
        <v>62</v>
      </c>
      <c r="BA38" s="45">
        <f>IF(ISBLANK($C38),"",IF(ISBLANK(AY38),"",IF(AZ38="x",ABS($BI$15-AY38)/$BJ$15,IF(AZ38="",ABS($BI$15-#REF!)/$BJ$15+5,"Fehler"))))</f>
        <v>15.4</v>
      </c>
      <c r="BB38" s="33">
        <f>IF(ISBLANK($C38),"",-SUM(AR38,AU38,AX38,BA38))</f>
        <v>-33.32</v>
      </c>
      <c r="BC38" s="3">
        <f>IF(ISBLANK($C38),"",RANK($BB38,BB$38:BB$38))</f>
        <v>1</v>
      </c>
      <c r="BD38" s="3">
        <f>IF(ISBLANK($C38),"",RANK($BB38,BB$3:BB$38))</f>
        <v>13</v>
      </c>
      <c r="BE38" s="25">
        <f>IF(ISBLANK($C38),"",RANK($BB38,BB$3:BB$75))</f>
        <v>30</v>
      </c>
      <c r="BF38" s="16"/>
    </row>
    <row r="39" spans="1:62" s="12" customFormat="1" ht="15">
      <c r="A39" s="88" t="s">
        <v>19</v>
      </c>
      <c r="B39" s="84"/>
      <c r="C39" s="77"/>
      <c r="D39" s="77"/>
      <c r="E39" s="77"/>
      <c r="F39" s="77"/>
      <c r="G39" s="77"/>
      <c r="H39" s="77"/>
      <c r="I39" s="9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"/>
      <c r="U39" s="48"/>
      <c r="V39" s="6"/>
      <c r="W39" s="6"/>
      <c r="X39" s="48"/>
      <c r="Y39" s="6"/>
      <c r="Z39" s="6"/>
      <c r="AA39" s="48"/>
      <c r="AB39" s="6"/>
      <c r="AC39" s="48"/>
      <c r="AD39" s="6"/>
      <c r="AE39" s="48"/>
      <c r="AF39" s="6"/>
      <c r="AG39" s="48"/>
      <c r="AH39" s="6"/>
      <c r="AI39" s="6"/>
      <c r="AJ39" s="48"/>
      <c r="AK39" s="6"/>
      <c r="AL39" s="6"/>
      <c r="AM39" s="6"/>
      <c r="AN39" s="6"/>
      <c r="AO39" s="6"/>
      <c r="AP39" s="6"/>
      <c r="AQ39" s="48"/>
      <c r="AR39" s="6"/>
      <c r="AS39" s="6"/>
      <c r="AT39" s="48"/>
      <c r="AU39" s="6"/>
      <c r="AV39" s="6"/>
      <c r="AW39" s="48"/>
      <c r="AX39" s="6"/>
      <c r="AY39" s="6"/>
      <c r="AZ39" s="48"/>
      <c r="BA39" s="6"/>
      <c r="BB39" s="6"/>
      <c r="BC39" s="6"/>
      <c r="BD39" s="6"/>
      <c r="BE39" s="27"/>
      <c r="BF39" s="13"/>
      <c r="BJ39" s="44"/>
    </row>
    <row r="40" spans="1:58" ht="15">
      <c r="A40" s="82" t="s">
        <v>177</v>
      </c>
      <c r="B40" s="82">
        <v>60</v>
      </c>
      <c r="C40" s="75" t="s">
        <v>178</v>
      </c>
      <c r="D40" s="76">
        <v>51503</v>
      </c>
      <c r="E40" s="76" t="s">
        <v>31</v>
      </c>
      <c r="F40" s="74" t="s">
        <v>314</v>
      </c>
      <c r="G40" s="74" t="s">
        <v>314</v>
      </c>
      <c r="H40" s="19">
        <v>67</v>
      </c>
      <c r="I40" s="70">
        <v>5.6</v>
      </c>
      <c r="M40" s="75" t="s">
        <v>179</v>
      </c>
      <c r="N40" s="76" t="s">
        <v>180</v>
      </c>
      <c r="O40" s="76" t="s">
        <v>181</v>
      </c>
      <c r="Q40" s="76">
        <v>1939</v>
      </c>
      <c r="R40" s="76">
        <v>4257</v>
      </c>
      <c r="T40" s="28">
        <v>110</v>
      </c>
      <c r="U40" s="47" t="s">
        <v>62</v>
      </c>
      <c r="V40" s="39">
        <f>IF(ISBLANK($C40),"",IF(ISBLANK(T40),"",IF(U40="x",ABS($BI$3-T40),IF(U40="",ABS($BI$3-T40)+5,"Fehler"))))</f>
        <v>25</v>
      </c>
      <c r="W40" s="15">
        <v>44</v>
      </c>
      <c r="X40" s="52" t="s">
        <v>62</v>
      </c>
      <c r="Y40" s="42">
        <f>IF(ISBLANK($C40),"",IF(ISBLANK(W40),"",IF(X40="x",ABS($BI$5-W40),IF(X40="",ABS($BI$5-W40)+5,"Fehler"))))</f>
        <v>15</v>
      </c>
      <c r="Z40" s="31">
        <v>152</v>
      </c>
      <c r="AA40" s="47" t="s">
        <v>62</v>
      </c>
      <c r="AB40" s="39">
        <f>IF(ISBLANK($C40),"",IF(ISBLANK(Z40),"",IF(AA40="x",ABS($BI$7-Z40),IF(AA40="",ABS($BI$7-Z40)+5,"Fehler"))))</f>
        <v>2</v>
      </c>
      <c r="AC40" s="51" t="s">
        <v>62</v>
      </c>
      <c r="AD40" s="42">
        <f>IF(ISBLANK($C40),"",IF(AC40="x",0,IF(AC40="",5,"Fehler")))</f>
        <v>0</v>
      </c>
      <c r="AE40" s="55" t="s">
        <v>62</v>
      </c>
      <c r="AF40" s="39">
        <f>IF(ISBLANK($C40),"",IF(AE40="x",0,IF(AE40="",5,"Fehler")))</f>
        <v>0</v>
      </c>
      <c r="AG40" s="51" t="s">
        <v>62</v>
      </c>
      <c r="AH40" s="42">
        <f>IF(ISBLANK($C40),"",IF(AG40="x",0,IF(AG40="",5,"Fehler")))</f>
        <v>0</v>
      </c>
      <c r="AI40" s="31">
        <v>20</v>
      </c>
      <c r="AJ40" s="47" t="s">
        <v>62</v>
      </c>
      <c r="AK40" s="39">
        <f>IF(ISBLANK($C40),"",IF(ISBLANK(AI40),"",IF(AJ40="x",ABS($BI$9-AI40),IF(AJ40="",ABS($BI$9-AI40)+5,"Fehler"))))</f>
        <v>2</v>
      </c>
      <c r="AL40" s="20">
        <v>0</v>
      </c>
      <c r="AM40" s="2">
        <f>IF(ISBLANK($C40),"",-SUM(V40,Y40,AB40,AD40,AF40,AH40,AK40,AL40))</f>
        <v>-44</v>
      </c>
      <c r="AN40" s="3">
        <f>IF(ISBLANK($C40),"",RANK($AM40,AM$40:AM$40))</f>
        <v>1</v>
      </c>
      <c r="AO40" s="3">
        <f>IF(ISBLANK($C40),"",RANK($AM40,AM$40:AM$75))</f>
        <v>2</v>
      </c>
      <c r="AP40" s="5">
        <f>IF(ISBLANK($C40),"",RANK($AM40,AM$3:AM$75))</f>
        <v>19</v>
      </c>
      <c r="AQ40" s="57" t="s">
        <v>62</v>
      </c>
      <c r="AR40" s="42">
        <f>IF(ISBLANK($C40),"",IF(AQ40="x",0,IF(AQ40="",5,"Fehler")))</f>
        <v>0</v>
      </c>
      <c r="AS40" s="31">
        <v>1500</v>
      </c>
      <c r="AT40" s="55" t="s">
        <v>62</v>
      </c>
      <c r="AU40" s="39">
        <f>IF(ISBLANK($C40),"",IF(ISBLANK(AS40),"",IF(AT40="x",ABS($BI$11-AS40)/$BJ$11,IF(AT40="",ABS($BI$11-AS40)/$BJ$11+5,"Fehler"))))</f>
        <v>3.08</v>
      </c>
      <c r="AV40" s="15">
        <v>3600</v>
      </c>
      <c r="AW40" s="51" t="s">
        <v>62</v>
      </c>
      <c r="AX40" s="42">
        <f>IF(ISBLANK($C40),"",IF(ISBLANK(AV40),"",IF(AW40="x",ABS($BI$13-AV40)/$BJ$13,IF(AW40="",ABS($BI$13-AV40)/$BJ$13+5,"Fehler"))))</f>
        <v>1.5</v>
      </c>
      <c r="AY40" s="34">
        <v>180</v>
      </c>
      <c r="AZ40" s="61" t="s">
        <v>62</v>
      </c>
      <c r="BA40" s="45">
        <f>IF(ISBLANK($C40),"",IF(ISBLANK(AY40),"",IF(AZ40="x",ABS($BI$15-AY40)/$BJ$15,IF(AZ40="",ABS($BI$15-#REF!)/$BJ$15+5,"Fehler"))))</f>
        <v>0.8</v>
      </c>
      <c r="BB40" s="33">
        <f>IF(ISBLANK($C40),"",-SUM(AR40,AU40,AX40,BA40))</f>
        <v>-5.38</v>
      </c>
      <c r="BC40" s="3">
        <f>IF(ISBLANK($C40),"",RANK($BB40,BB$40:BB$40))</f>
        <v>1</v>
      </c>
      <c r="BD40" s="3">
        <f>IF(ISBLANK($C40),"",RANK($BB40,BB$40:BB$75))</f>
        <v>1</v>
      </c>
      <c r="BE40" s="25">
        <f>IF(ISBLANK($C40),"",RANK($BB40,BB$3:BB$75))</f>
        <v>1</v>
      </c>
      <c r="BF40" s="16"/>
    </row>
    <row r="41" spans="1:62" s="12" customFormat="1" ht="15">
      <c r="A41" s="88" t="s">
        <v>20</v>
      </c>
      <c r="B41" s="84"/>
      <c r="C41" s="77"/>
      <c r="D41" s="77"/>
      <c r="E41" s="77"/>
      <c r="F41" s="77"/>
      <c r="G41" s="77"/>
      <c r="H41" s="77"/>
      <c r="I41" s="9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6"/>
      <c r="U41" s="48"/>
      <c r="V41" s="6"/>
      <c r="W41" s="6"/>
      <c r="X41" s="48"/>
      <c r="Y41" s="6"/>
      <c r="Z41" s="6"/>
      <c r="AA41" s="48"/>
      <c r="AB41" s="6"/>
      <c r="AC41" s="48"/>
      <c r="AD41" s="6"/>
      <c r="AE41" s="48"/>
      <c r="AF41" s="6"/>
      <c r="AG41" s="48"/>
      <c r="AH41" s="6"/>
      <c r="AI41" s="6"/>
      <c r="AJ41" s="48"/>
      <c r="AK41" s="6"/>
      <c r="AL41" s="6"/>
      <c r="AM41" s="6"/>
      <c r="AN41" s="6"/>
      <c r="AO41" s="6"/>
      <c r="AP41" s="6"/>
      <c r="AQ41" s="48"/>
      <c r="AR41" s="6"/>
      <c r="AS41" s="6"/>
      <c r="AT41" s="48"/>
      <c r="AU41" s="6"/>
      <c r="AV41" s="6"/>
      <c r="AW41" s="48"/>
      <c r="AX41" s="6"/>
      <c r="AY41" s="6"/>
      <c r="AZ41" s="48"/>
      <c r="BA41" s="6"/>
      <c r="BB41" s="6"/>
      <c r="BC41" s="6"/>
      <c r="BD41" s="6"/>
      <c r="BE41" s="27"/>
      <c r="BF41" s="13"/>
      <c r="BJ41" s="44"/>
    </row>
    <row r="42" spans="1:58" ht="15">
      <c r="A42" s="82" t="s">
        <v>90</v>
      </c>
      <c r="B42" s="82">
        <v>65</v>
      </c>
      <c r="C42" s="75" t="s">
        <v>99</v>
      </c>
      <c r="D42" s="76">
        <v>52249</v>
      </c>
      <c r="E42" s="76" t="s">
        <v>91</v>
      </c>
      <c r="F42" s="74" t="s">
        <v>314</v>
      </c>
      <c r="G42" s="74" t="s">
        <v>314</v>
      </c>
      <c r="H42" s="19">
        <v>66</v>
      </c>
      <c r="I42" s="70">
        <v>75.2</v>
      </c>
      <c r="J42" s="19" t="s">
        <v>62</v>
      </c>
      <c r="K42" s="19" t="s">
        <v>62</v>
      </c>
      <c r="L42" s="19" t="s">
        <v>62</v>
      </c>
      <c r="M42" s="75" t="s">
        <v>92</v>
      </c>
      <c r="N42" s="76" t="s">
        <v>93</v>
      </c>
      <c r="O42" s="76" t="s">
        <v>94</v>
      </c>
      <c r="P42" s="74" t="s">
        <v>314</v>
      </c>
      <c r="Q42" s="76">
        <v>1960</v>
      </c>
      <c r="R42" s="76">
        <v>1588</v>
      </c>
      <c r="S42" s="76">
        <v>80</v>
      </c>
      <c r="T42" s="28">
        <v>103</v>
      </c>
      <c r="U42" s="47" t="s">
        <v>62</v>
      </c>
      <c r="V42" s="39">
        <f>IF(ISBLANK($C42),"",IF(ISBLANK(T42),"",IF(U42="x",ABS($BI$3-T42),IF(U42="",ABS($BI$3-T42)+5,"Fehler"))))</f>
        <v>18</v>
      </c>
      <c r="W42" s="15">
        <v>37</v>
      </c>
      <c r="X42" s="52" t="s">
        <v>62</v>
      </c>
      <c r="Y42" s="42">
        <f>IF(ISBLANK($C42),"",IF(ISBLANK(W42),"",IF(X42="x",ABS($BI$5-W42),IF(X42="",ABS($BI$5-W42)+5,"Fehler"))))</f>
        <v>8</v>
      </c>
      <c r="Z42" s="31">
        <v>154</v>
      </c>
      <c r="AA42" s="47" t="s">
        <v>62</v>
      </c>
      <c r="AB42" s="39">
        <f>IF(ISBLANK($C42),"",IF(ISBLANK(Z42),"",IF(AA42="x",ABS($BI$7-Z42),IF(AA42="",ABS($BI$7-Z42)+5,"Fehler"))))</f>
        <v>4</v>
      </c>
      <c r="AC42" s="51" t="s">
        <v>62</v>
      </c>
      <c r="AD42" s="42">
        <f>IF(ISBLANK($C42),"",IF(AC42="x",0,IF(AC42="",5,"Fehler")))</f>
        <v>0</v>
      </c>
      <c r="AE42" s="55" t="s">
        <v>62</v>
      </c>
      <c r="AF42" s="39">
        <f>IF(ISBLANK($C42),"",IF(AE42="x",0,IF(AE42="",5,"Fehler")))</f>
        <v>0</v>
      </c>
      <c r="AG42" s="51" t="s">
        <v>62</v>
      </c>
      <c r="AH42" s="42">
        <f>IF(ISBLANK($C42),"",IF(AG42="x",0,IF(AG42="",5,"Fehler")))</f>
        <v>0</v>
      </c>
      <c r="AI42" s="31">
        <v>19</v>
      </c>
      <c r="AJ42" s="47" t="s">
        <v>62</v>
      </c>
      <c r="AK42" s="39">
        <f>IF(ISBLANK($C42),"",IF(ISBLANK(AI42),"",IF(AJ42="x",ABS($BI$9-AI42),IF(AJ42="",ABS($BI$9-AI42)+5,"Fehler"))))</f>
        <v>1</v>
      </c>
      <c r="AL42" s="20">
        <v>0</v>
      </c>
      <c r="AM42" s="2">
        <f>IF(ISBLANK($C42),"",-SUM(V42,Y42,AB42,AD42,AF42,AH42,AK42,AL42))</f>
        <v>-31</v>
      </c>
      <c r="AN42" s="3">
        <f>IF(ISBLANK($C42),"",RANK($AM42,AM$42:AM$46))</f>
        <v>1</v>
      </c>
      <c r="AO42" s="3">
        <f>IF(ISBLANK($C42),"",RANK($AM42,AM$40:AM$75))</f>
        <v>1</v>
      </c>
      <c r="AP42" s="5">
        <f>IF(ISBLANK($C42),"",RANK($AM42,AM$3:AM$75))</f>
        <v>9</v>
      </c>
      <c r="AQ42" s="57" t="s">
        <v>62</v>
      </c>
      <c r="AR42" s="42">
        <f>IF(ISBLANK($C42),"",IF(AQ42="x",0,IF(AQ42="",5,"Fehler")))</f>
        <v>0</v>
      </c>
      <c r="AS42" s="31">
        <v>1000</v>
      </c>
      <c r="AT42" s="55" t="s">
        <v>62</v>
      </c>
      <c r="AU42" s="39">
        <f>IF(ISBLANK($C42),"",IF(ISBLANK(AS42),"",IF(AT42="x",ABS($BI$11-AS42)/$BJ$11,IF(AT42="",ABS($BI$11-AS42)/$BJ$11+5,"Fehler"))))</f>
        <v>6.92</v>
      </c>
      <c r="AV42" s="15">
        <v>1950</v>
      </c>
      <c r="AW42" s="51" t="s">
        <v>62</v>
      </c>
      <c r="AX42" s="42">
        <f>IF(ISBLANK($C42),"",IF(ISBLANK(AV42),"",IF(AW42="x",ABS($BI$13-AV42)/$BJ$13,IF(AW42="",ABS($BI$13-AV42)/$BJ$13+5,"Fehler"))))</f>
        <v>18</v>
      </c>
      <c r="AY42" s="34">
        <v>120</v>
      </c>
      <c r="AZ42" s="61" t="s">
        <v>62</v>
      </c>
      <c r="BA42" s="45">
        <f>IF(ISBLANK($C42),"",IF(ISBLANK(AY42),"",IF(AZ42="x",ABS($BI$15-AY42)/$BJ$15,IF(AZ42="",ABS($BI$15-AY43)/$BJ$15+5,"Fehler"))))</f>
        <v>11.2</v>
      </c>
      <c r="BB42" s="33">
        <f>IF(ISBLANK($C42),"",-SUM(AR42,AU42,AX42,BA42))</f>
        <v>-36.120000000000005</v>
      </c>
      <c r="BC42" s="3">
        <f>IF(ISBLANK($C42),"",RANK($BB42,BB$42:BB$46))</f>
        <v>3</v>
      </c>
      <c r="BD42" s="3">
        <f>IF(ISBLANK($C42),"",RANK($BB42,BB$40:BB$75))</f>
        <v>21</v>
      </c>
      <c r="BE42" s="25">
        <f>IF(ISBLANK($C42),"",RANK($BB42,BB$3:BB$75))</f>
        <v>35</v>
      </c>
      <c r="BF42" s="16"/>
    </row>
    <row r="43" spans="1:58" ht="15">
      <c r="A43" s="82" t="s">
        <v>90</v>
      </c>
      <c r="B43" s="82">
        <v>66</v>
      </c>
      <c r="C43" s="75" t="s">
        <v>100</v>
      </c>
      <c r="D43" s="76">
        <v>42929</v>
      </c>
      <c r="E43" s="76" t="s">
        <v>101</v>
      </c>
      <c r="F43" s="74" t="s">
        <v>314</v>
      </c>
      <c r="G43" s="74" t="s">
        <v>314</v>
      </c>
      <c r="H43" s="19">
        <v>75</v>
      </c>
      <c r="I43" s="70">
        <v>46</v>
      </c>
      <c r="L43" s="19" t="s">
        <v>62</v>
      </c>
      <c r="M43" s="75" t="s">
        <v>102</v>
      </c>
      <c r="N43" s="76" t="s">
        <v>103</v>
      </c>
      <c r="O43" s="76" t="s">
        <v>104</v>
      </c>
      <c r="P43" s="74" t="s">
        <v>314</v>
      </c>
      <c r="Q43" s="76">
        <v>1960</v>
      </c>
      <c r="R43" s="76">
        <v>1755</v>
      </c>
      <c r="S43" s="76">
        <v>43</v>
      </c>
      <c r="T43" s="28">
        <v>111</v>
      </c>
      <c r="U43" s="47" t="s">
        <v>62</v>
      </c>
      <c r="V43" s="39">
        <f>IF(ISBLANK($C43),"",IF(ISBLANK(T43),"",IF(U43="x",ABS($BI$3-T43),IF(U43="",ABS($BI$3-T43)+5,"Fehler"))))</f>
        <v>26</v>
      </c>
      <c r="W43" s="15">
        <v>34</v>
      </c>
      <c r="X43" s="52" t="s">
        <v>62</v>
      </c>
      <c r="Y43" s="42">
        <f>IF(ISBLANK($C43),"",IF(ISBLANK(W43),"",IF(X43="x",ABS($BI$5-W43),IF(X43="",ABS($BI$5-W43)+5,"Fehler"))))</f>
        <v>5</v>
      </c>
      <c r="Z43" s="31">
        <v>152</v>
      </c>
      <c r="AA43" s="47" t="s">
        <v>62</v>
      </c>
      <c r="AB43" s="39">
        <f>IF(ISBLANK($C43),"",IF(ISBLANK(Z43),"",IF(AA43="x",ABS($BI$7-Z43),IF(AA43="",ABS($BI$7-Z43)+5,"Fehler"))))</f>
        <v>2</v>
      </c>
      <c r="AC43" s="51" t="s">
        <v>62</v>
      </c>
      <c r="AD43" s="42">
        <f>IF(ISBLANK($C43),"",IF(AC43="x",0,IF(AC43="",5,"Fehler")))</f>
        <v>0</v>
      </c>
      <c r="AE43" s="55" t="s">
        <v>62</v>
      </c>
      <c r="AF43" s="39">
        <f>IF(ISBLANK($C43),"",IF(AE43="x",0,IF(AE43="",5,"Fehler")))</f>
        <v>0</v>
      </c>
      <c r="AG43" s="51" t="s">
        <v>62</v>
      </c>
      <c r="AH43" s="42">
        <f>IF(ISBLANK($C43),"",IF(AG43="x",0,IF(AG43="",5,"Fehler")))</f>
        <v>0</v>
      </c>
      <c r="AI43" s="31">
        <v>15</v>
      </c>
      <c r="AJ43" s="47" t="s">
        <v>62</v>
      </c>
      <c r="AK43" s="39">
        <f>IF(ISBLANK($C43),"",IF(ISBLANK(AI43),"",IF(AJ43="x",ABS($BI$9-AI43),IF(AJ43="",ABS($BI$9-AI43)+5,"Fehler"))))</f>
        <v>3</v>
      </c>
      <c r="AL43" s="20">
        <v>10</v>
      </c>
      <c r="AM43" s="2">
        <f>IF(ISBLANK($C43),"",-SUM(V43,Y43,AB43,AD43,AF43,AH43,AK43,AL43))</f>
        <v>-46</v>
      </c>
      <c r="AN43" s="3">
        <f>IF(ISBLANK($C43),"",RANK($AM43,AM$42:AM$46))</f>
        <v>2</v>
      </c>
      <c r="AO43" s="3">
        <f>IF(ISBLANK($C43),"",RANK($AM43,AM$40:AM$75))</f>
        <v>3</v>
      </c>
      <c r="AP43" s="5">
        <f>IF(ISBLANK($C43),"",RANK($AM43,AM$3:AM$75))</f>
        <v>21</v>
      </c>
      <c r="AQ43" s="57" t="s">
        <v>62</v>
      </c>
      <c r="AR43" s="42">
        <f>IF(ISBLANK($C43),"",IF(AQ43="x",0,IF(AQ43="",5,"Fehler")))</f>
        <v>0</v>
      </c>
      <c r="AS43" s="31">
        <v>1000</v>
      </c>
      <c r="AT43" s="55" t="s">
        <v>62</v>
      </c>
      <c r="AU43" s="39">
        <f>IF(ISBLANK($C43),"",IF(ISBLANK(AS43),"",IF(AT43="x",ABS($BI$11-AS43)/$BJ$11,IF(AT43="",ABS($BI$11-AS43)/$BJ$11+5,"Fehler"))))</f>
        <v>6.92</v>
      </c>
      <c r="AV43" s="15">
        <v>2700</v>
      </c>
      <c r="AW43" s="51" t="s">
        <v>62</v>
      </c>
      <c r="AX43" s="42">
        <f>IF(ISBLANK($C43),"",IF(ISBLANK(AV43),"",IF(AW43="x",ABS($BI$13-AV43)/$BJ$13,IF(AW43="",ABS($BI$13-AV43)/$BJ$13+5,"Fehler"))))</f>
        <v>10.5</v>
      </c>
      <c r="AY43" s="34">
        <v>160</v>
      </c>
      <c r="AZ43" s="61" t="s">
        <v>62</v>
      </c>
      <c r="BA43" s="45">
        <f>IF(ISBLANK($C43),"",IF(ISBLANK(AY43),"",IF(AZ43="x",ABS($BI$15-AY43)/$BJ$15,IF(AZ43="",ABS($BI$15-AY44)/$BJ$15+5,"Fehler"))))</f>
        <v>3.2</v>
      </c>
      <c r="BB43" s="33">
        <f>IF(ISBLANK($C43),"",-SUM(AR43,AU43,AX43,BA43))</f>
        <v>-20.62</v>
      </c>
      <c r="BC43" s="3">
        <f>IF(ISBLANK($C43),"",RANK($BB43,BB$42:BB$46))</f>
        <v>1</v>
      </c>
      <c r="BD43" s="3">
        <f>IF(ISBLANK($C43),"",RANK($BB43,BB$40:BB$75))</f>
        <v>7</v>
      </c>
      <c r="BE43" s="25">
        <f>IF(ISBLANK($C43),"",RANK($BB43,BB$3:BB$75))</f>
        <v>10</v>
      </c>
      <c r="BF43" s="16"/>
    </row>
    <row r="44" spans="1:58" ht="15">
      <c r="A44" s="82" t="s">
        <v>90</v>
      </c>
      <c r="B44" s="82">
        <v>67</v>
      </c>
      <c r="C44" s="75" t="s">
        <v>144</v>
      </c>
      <c r="D44" s="76">
        <v>51503</v>
      </c>
      <c r="E44" s="76" t="s">
        <v>31</v>
      </c>
      <c r="F44" s="74" t="s">
        <v>314</v>
      </c>
      <c r="G44" s="74" t="s">
        <v>314</v>
      </c>
      <c r="H44" s="19">
        <v>23</v>
      </c>
      <c r="I44" s="70">
        <v>5.5</v>
      </c>
      <c r="M44" s="75" t="s">
        <v>145</v>
      </c>
      <c r="N44" s="76" t="s">
        <v>146</v>
      </c>
      <c r="O44" s="76" t="s">
        <v>147</v>
      </c>
      <c r="Q44" s="76">
        <v>1959</v>
      </c>
      <c r="R44" s="76">
        <v>948</v>
      </c>
      <c r="S44" s="76">
        <v>44</v>
      </c>
      <c r="T44" s="28">
        <v>116</v>
      </c>
      <c r="U44" s="47" t="s">
        <v>62</v>
      </c>
      <c r="V44" s="39">
        <f>IF(ISBLANK($C44),"",IF(ISBLANK(T44),"",IF(U44="x",ABS($BI$3-T44),IF(U44="",ABS($BI$3-T44)+5,"Fehler"))))</f>
        <v>31</v>
      </c>
      <c r="W44" s="15">
        <v>30</v>
      </c>
      <c r="X44" s="52" t="s">
        <v>62</v>
      </c>
      <c r="Y44" s="42">
        <f>IF(ISBLANK($C44),"",IF(ISBLANK(W44),"",IF(X44="x",ABS($BI$5-W44),IF(X44="",ABS($BI$5-W44)+5,"Fehler"))))</f>
        <v>1</v>
      </c>
      <c r="Z44" s="31">
        <v>135</v>
      </c>
      <c r="AA44" s="47" t="s">
        <v>62</v>
      </c>
      <c r="AB44" s="39">
        <f>IF(ISBLANK($C44),"",IF(ISBLANK(Z44),"",IF(AA44="x",ABS($BI$7-Z44),IF(AA44="",ABS($BI$7-Z44)+5,"Fehler"))))</f>
        <v>15</v>
      </c>
      <c r="AC44" s="51" t="s">
        <v>62</v>
      </c>
      <c r="AD44" s="42">
        <f>IF(ISBLANK($C44),"",IF(AC44="x",0,IF(AC44="",5,"Fehler")))</f>
        <v>0</v>
      </c>
      <c r="AE44" s="55" t="s">
        <v>62</v>
      </c>
      <c r="AF44" s="39">
        <f>IF(ISBLANK($C44),"",IF(AE44="x",0,IF(AE44="",5,"Fehler")))</f>
        <v>0</v>
      </c>
      <c r="AH44" s="42">
        <f>IF(ISBLANK($C44),"",IF(AG44="x",0,IF(AG44="",5,"Fehler")))</f>
        <v>5</v>
      </c>
      <c r="AI44" s="31">
        <v>21</v>
      </c>
      <c r="AJ44" s="47" t="s">
        <v>62</v>
      </c>
      <c r="AK44" s="39">
        <f>IF(ISBLANK($C44),"",IF(ISBLANK(AI44),"",IF(AJ44="x",ABS($BI$9-AI44),IF(AJ44="",ABS($BI$9-AI44)+5,"Fehler"))))</f>
        <v>3</v>
      </c>
      <c r="AL44" s="20">
        <v>30</v>
      </c>
      <c r="AM44" s="2">
        <f>IF(ISBLANK($C44),"",-SUM(V44,Y44,AB44,AD44,AF44,AH44,AK44,AL44))</f>
        <v>-85</v>
      </c>
      <c r="AN44" s="3">
        <f>IF(ISBLANK($C44),"",RANK($AM44,AM$42:AM$46))</f>
        <v>5</v>
      </c>
      <c r="AO44" s="3">
        <f>IF(ISBLANK($C44),"",RANK($AM44,AM$40:AM$75))</f>
        <v>15</v>
      </c>
      <c r="AP44" s="5">
        <f>IF(ISBLANK($C44),"",RANK($AM44,AM$3:AM$75))</f>
        <v>41</v>
      </c>
      <c r="AQ44" s="57" t="s">
        <v>62</v>
      </c>
      <c r="AR44" s="42">
        <f>IF(ISBLANK($C44),"",IF(AQ44="x",0,IF(AQ44="",5,"Fehler")))</f>
        <v>0</v>
      </c>
      <c r="AS44" s="31">
        <v>725</v>
      </c>
      <c r="AT44" s="55" t="s">
        <v>62</v>
      </c>
      <c r="AU44" s="39">
        <f>IF(ISBLANK($C44),"",IF(ISBLANK(AS44),"",IF(AT44="x",ABS($BI$11-AS44)/$BJ$11,IF(AT44="",ABS($BI$11-AS44)/$BJ$11+5,"Fehler"))))</f>
        <v>12.42</v>
      </c>
      <c r="AV44" s="15">
        <v>2650</v>
      </c>
      <c r="AW44" s="51" t="s">
        <v>62</v>
      </c>
      <c r="AX44" s="42">
        <f>IF(ISBLANK($C44),"",IF(ISBLANK(AV44),"",IF(AW44="x",ABS($BI$13-AV44)/$BJ$13,IF(AW44="",ABS($BI$13-AV44)/$BJ$13+5,"Fehler"))))</f>
        <v>11</v>
      </c>
      <c r="AY44" s="34">
        <v>75</v>
      </c>
      <c r="AZ44" s="61" t="s">
        <v>62</v>
      </c>
      <c r="BA44" s="45">
        <f>IF(ISBLANK($C44),"",IF(ISBLANK(AY44),"",IF(AZ44="x",ABS($BI$15-AY44)/$BJ$15,IF(AZ44="",ABS($BI$15-AY45)/$BJ$15+5,"Fehler"))))</f>
        <v>20.2</v>
      </c>
      <c r="BB44" s="33">
        <f>IF(ISBLANK($C44),"",-SUM(AR44,AU44,AX44,BA44))</f>
        <v>-43.620000000000005</v>
      </c>
      <c r="BC44" s="3">
        <f>IF(ISBLANK($C44),"",RANK($BB44,BB$42:BB$46))</f>
        <v>4</v>
      </c>
      <c r="BD44" s="3">
        <f>IF(ISBLANK($C44),"",RANK($BB44,BB$40:BB$75))</f>
        <v>28</v>
      </c>
      <c r="BE44" s="25">
        <f>IF(ISBLANK($C44),"",RANK($BB44,BB$3:BB$75))</f>
        <v>49</v>
      </c>
      <c r="BF44" s="16"/>
    </row>
    <row r="45" spans="1:58" ht="15">
      <c r="A45" s="82" t="s">
        <v>90</v>
      </c>
      <c r="B45" s="82">
        <v>68</v>
      </c>
      <c r="C45" s="75" t="s">
        <v>148</v>
      </c>
      <c r="D45" s="76">
        <v>51503</v>
      </c>
      <c r="E45" s="76" t="s">
        <v>31</v>
      </c>
      <c r="F45" s="74" t="s">
        <v>314</v>
      </c>
      <c r="G45" s="74" t="s">
        <v>314</v>
      </c>
      <c r="H45" s="19">
        <v>53</v>
      </c>
      <c r="I45" s="70">
        <v>5.5</v>
      </c>
      <c r="M45" s="75" t="s">
        <v>149</v>
      </c>
      <c r="N45" s="76" t="s">
        <v>146</v>
      </c>
      <c r="O45" s="76" t="s">
        <v>150</v>
      </c>
      <c r="Q45" s="76">
        <v>1960</v>
      </c>
      <c r="R45" s="76">
        <v>3000</v>
      </c>
      <c r="S45" s="76">
        <v>124</v>
      </c>
      <c r="T45" s="28">
        <v>77</v>
      </c>
      <c r="U45" s="47" t="s">
        <v>62</v>
      </c>
      <c r="V45" s="39">
        <f>IF(ISBLANK($C45),"",IF(ISBLANK(T45),"",IF(U45="x",ABS($BI$3-T45),IF(U45="",ABS($BI$3-T45)+5,"Fehler"))))</f>
        <v>8</v>
      </c>
      <c r="W45" s="15">
        <v>34</v>
      </c>
      <c r="X45" s="52" t="s">
        <v>62</v>
      </c>
      <c r="Y45" s="42">
        <f>IF(ISBLANK($C45),"",IF(ISBLANK(W45),"",IF(X45="x",ABS($BI$5-W45),IF(X45="",ABS($BI$5-W45)+5,"Fehler"))))</f>
        <v>5</v>
      </c>
      <c r="Z45" s="31">
        <v>149</v>
      </c>
      <c r="AA45" s="47" t="s">
        <v>62</v>
      </c>
      <c r="AB45" s="39">
        <f>IF(ISBLANK($C45),"",IF(ISBLANK(Z45),"",IF(AA45="x",ABS($BI$7-Z45),IF(AA45="",ABS($BI$7-Z45)+5,"Fehler"))))</f>
        <v>1</v>
      </c>
      <c r="AC45" s="51" t="s">
        <v>62</v>
      </c>
      <c r="AD45" s="42">
        <f>IF(ISBLANK($C45),"",IF(AC45="x",0,IF(AC45="",5,"Fehler")))</f>
        <v>0</v>
      </c>
      <c r="AE45" s="55" t="s">
        <v>62</v>
      </c>
      <c r="AF45" s="39">
        <f>IF(ISBLANK($C45),"",IF(AE45="x",0,IF(AE45="",5,"Fehler")))</f>
        <v>0</v>
      </c>
      <c r="AG45" s="51" t="s">
        <v>62</v>
      </c>
      <c r="AH45" s="42">
        <f>IF(ISBLANK($C45),"",IF(AG45="x",0,IF(AG45="",5,"Fehler")))</f>
        <v>0</v>
      </c>
      <c r="AI45" s="103" t="s">
        <v>297</v>
      </c>
      <c r="AJ45" s="47" t="s">
        <v>297</v>
      </c>
      <c r="AK45" s="39">
        <v>50</v>
      </c>
      <c r="AL45" s="20">
        <v>20</v>
      </c>
      <c r="AM45" s="2">
        <f>IF(ISBLANK($C45),"",-SUM(V45,Y45,AB45,AD45,AF45,AH45,AK45,AL45))</f>
        <v>-84</v>
      </c>
      <c r="AN45" s="3">
        <f>IF(ISBLANK($C45),"",RANK($AM45,AM$42:AM$46))</f>
        <v>4</v>
      </c>
      <c r="AO45" s="3">
        <f>IF(ISBLANK($C45),"",RANK($AM45,AM$40:AM$75))</f>
        <v>14</v>
      </c>
      <c r="AP45" s="5">
        <f>IF(ISBLANK($C45),"",RANK($AM45,AM$3:AM$75))</f>
        <v>40</v>
      </c>
      <c r="AQ45" s="57" t="s">
        <v>62</v>
      </c>
      <c r="AR45" s="42">
        <f>IF(ISBLANK($C45),"",IF(AQ45="x",0,IF(AQ45="",5,"Fehler")))</f>
        <v>0</v>
      </c>
      <c r="AS45" s="31">
        <v>545</v>
      </c>
      <c r="AT45" s="55" t="s">
        <v>62</v>
      </c>
      <c r="AU45" s="39">
        <f>IF(ISBLANK($C45),"",IF(ISBLANK(AS45),"",IF(AT45="x",ABS($BI$11-AS45)/$BJ$11,IF(AT45="",ABS($BI$11-AS45)/$BJ$11+5,"Fehler"))))</f>
        <v>16.02</v>
      </c>
      <c r="AV45" s="15">
        <v>1600</v>
      </c>
      <c r="AW45" s="51" t="s">
        <v>62</v>
      </c>
      <c r="AX45" s="42">
        <f>IF(ISBLANK($C45),"",IF(ISBLANK(AV45),"",IF(AW45="x",ABS($BI$13-AV45)/$BJ$13,IF(AW45="",ABS($BI$13-AV45)/$BJ$13+5,"Fehler"))))</f>
        <v>21.5</v>
      </c>
      <c r="AY45" s="34">
        <v>85</v>
      </c>
      <c r="AZ45" s="61" t="s">
        <v>62</v>
      </c>
      <c r="BA45" s="45">
        <f>IF(ISBLANK($C45),"",IF(ISBLANK(AY45),"",IF(AZ45="x",ABS($BI$15-AY45)/$BJ$15,IF(AZ45="",ABS($BI$15-AY46)/$BJ$15+5,"Fehler"))))</f>
        <v>18.2</v>
      </c>
      <c r="BB45" s="33">
        <f>IF(ISBLANK($C45),"",-SUM(AR45,AU45,AX45,BA45))</f>
        <v>-55.72</v>
      </c>
      <c r="BC45" s="3">
        <f>IF(ISBLANK($C45),"",RANK($BB45,BB$42:BB$46))</f>
        <v>5</v>
      </c>
      <c r="BD45" s="3">
        <f>IF(ISBLANK($C45),"",RANK($BB45,BB$40:BB$75))</f>
        <v>31</v>
      </c>
      <c r="BE45" s="25">
        <f>IF(ISBLANK($C45),"",RANK($BB45,BB$3:BB$75))</f>
        <v>54</v>
      </c>
      <c r="BF45" s="16"/>
    </row>
    <row r="46" spans="1:58" ht="15">
      <c r="A46" s="82" t="s">
        <v>299</v>
      </c>
      <c r="B46" s="82">
        <v>69</v>
      </c>
      <c r="C46" s="75" t="s">
        <v>306</v>
      </c>
      <c r="D46" s="76">
        <v>51503</v>
      </c>
      <c r="E46" s="76" t="s">
        <v>31</v>
      </c>
      <c r="F46" s="74" t="s">
        <v>314</v>
      </c>
      <c r="G46" s="95"/>
      <c r="I46" s="70"/>
      <c r="M46" s="75" t="s">
        <v>307</v>
      </c>
      <c r="T46" s="28">
        <v>125</v>
      </c>
      <c r="U46" s="47" t="s">
        <v>62</v>
      </c>
      <c r="V46" s="39">
        <f>IF(ISBLANK($C46),"",IF(ISBLANK(T46),"",IF(U46="x",ABS($BI$3-T46),IF(U46="",ABS($BI$3-T46)+5,"Fehler"))))</f>
        <v>40</v>
      </c>
      <c r="W46" s="15">
        <v>32</v>
      </c>
      <c r="X46" s="52" t="s">
        <v>62</v>
      </c>
      <c r="Y46" s="42">
        <f>IF(ISBLANK($C46),"",IF(ISBLANK(W46),"",IF(X46="x",ABS($BI$5-W46),IF(X46="",ABS($BI$5-W46)+5,"Fehler"))))</f>
        <v>3</v>
      </c>
      <c r="Z46" s="31">
        <v>167</v>
      </c>
      <c r="AA46" s="47" t="s">
        <v>62</v>
      </c>
      <c r="AB46" s="39">
        <f>IF(ISBLANK($C46),"",IF(ISBLANK(Z46),"",IF(AA46="x",ABS($BI$7-Z46),IF(AA46="",ABS($BI$7-Z46)+5,"Fehler"))))</f>
        <v>17</v>
      </c>
      <c r="AC46" s="51" t="s">
        <v>62</v>
      </c>
      <c r="AD46" s="42">
        <f>IF(ISBLANK($C46),"",IF(AC46="x",0,IF(AC46="",5,"Fehler")))</f>
        <v>0</v>
      </c>
      <c r="AE46" s="55" t="s">
        <v>62</v>
      </c>
      <c r="AF46" s="39">
        <f>IF(ISBLANK($C46),"",IF(AE46="x",0,IF(AE46="",5,"Fehler")))</f>
        <v>0</v>
      </c>
      <c r="AG46" s="51" t="s">
        <v>62</v>
      </c>
      <c r="AH46" s="42">
        <f>IF(ISBLANK($C46),"",IF(AG46="x",0,IF(AG46="",5,"Fehler")))</f>
        <v>0</v>
      </c>
      <c r="AI46" s="31">
        <v>18</v>
      </c>
      <c r="AJ46" s="47" t="s">
        <v>62</v>
      </c>
      <c r="AK46" s="39">
        <f>IF(ISBLANK($C46),"",IF(ISBLANK(AI46),"",IF(AJ46="x",ABS($BI$9-AI46),IF(AJ46="",ABS($BI$9-AI46)+5,"Fehler"))))</f>
        <v>0</v>
      </c>
      <c r="AL46" s="20">
        <v>0</v>
      </c>
      <c r="AM46" s="2">
        <f>IF(ISBLANK($C46),"",-SUM(V46,Y46,AB46,AD46,AF46,AH46,AK46,AL46))</f>
        <v>-60</v>
      </c>
      <c r="AN46" s="3">
        <f>IF(ISBLANK($C46),"",RANK($AM46,AM$42:AM$46))</f>
        <v>3</v>
      </c>
      <c r="AO46" s="3">
        <f>IF(ISBLANK($C46),"",RANK($AM46,AM$40:AM$75))</f>
        <v>7</v>
      </c>
      <c r="AP46" s="5">
        <f>IF(ISBLANK($C46),"",RANK($AM46,AM$3:AM$75))</f>
        <v>32</v>
      </c>
      <c r="AQ46" s="57" t="s">
        <v>62</v>
      </c>
      <c r="AR46" s="42">
        <f>IF(ISBLANK($C46),"",IF(AQ46="x",0,IF(AQ46="",5,"Fehler")))</f>
        <v>0</v>
      </c>
      <c r="AS46" s="31">
        <v>965</v>
      </c>
      <c r="AT46" s="55" t="s">
        <v>62</v>
      </c>
      <c r="AU46" s="39">
        <f>IF(ISBLANK($C46),"",IF(ISBLANK(AS46),"",IF(AT46="x",ABS($BI$11-AS46)/$BJ$11,IF(AT46="",ABS($BI$11-AS46)/$BJ$11+5,"Fehler"))))</f>
        <v>7.62</v>
      </c>
      <c r="AV46" s="15">
        <v>1620</v>
      </c>
      <c r="AW46" s="51" t="s">
        <v>62</v>
      </c>
      <c r="AX46" s="42">
        <f>IF(ISBLANK($C46),"",IF(ISBLANK(AV46),"",IF(AW46="x",ABS($BI$13-AV46)/$BJ$13,IF(AW46="",ABS($BI$13-AV46)/$BJ$13+5,"Fehler"))))</f>
        <v>21.3</v>
      </c>
      <c r="AY46" s="34">
        <v>149</v>
      </c>
      <c r="AZ46" s="61" t="s">
        <v>62</v>
      </c>
      <c r="BA46" s="45">
        <f>IF(ISBLANK($C46),"",IF(ISBLANK(AY46),"",IF(AZ46="x",ABS($BI$15-AY46)/$BJ$15,IF(AZ46="",ABS($BI$15-#REF!)/$BJ$15+5,"Fehler"))))</f>
        <v>5.4</v>
      </c>
      <c r="BB46" s="33">
        <f>IF(ISBLANK($C46),"",-SUM(AR46,AU46,AX46,BA46))</f>
        <v>-34.32</v>
      </c>
      <c r="BC46" s="3">
        <f>IF(ISBLANK($C46),"",RANK($BB46,BB$42:BB$46))</f>
        <v>2</v>
      </c>
      <c r="BD46" s="3">
        <f>IF(ISBLANK($C46),"",RANK($BB46,BB$40:BB$75))</f>
        <v>19</v>
      </c>
      <c r="BE46" s="25">
        <f>IF(ISBLANK($C46),"",RANK($BB46,BB$3:BB$75))</f>
        <v>32</v>
      </c>
      <c r="BF46" s="16"/>
    </row>
    <row r="47" spans="1:62" s="12" customFormat="1" ht="15">
      <c r="A47" s="88" t="s">
        <v>21</v>
      </c>
      <c r="B47" s="84"/>
      <c r="C47" s="77"/>
      <c r="D47" s="77"/>
      <c r="E47" s="77"/>
      <c r="F47" s="77"/>
      <c r="G47" s="77"/>
      <c r="H47" s="77"/>
      <c r="I47" s="9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6"/>
      <c r="U47" s="48"/>
      <c r="V47" s="6"/>
      <c r="W47" s="6"/>
      <c r="X47" s="48"/>
      <c r="Y47" s="6"/>
      <c r="Z47" s="6"/>
      <c r="AA47" s="48"/>
      <c r="AB47" s="6"/>
      <c r="AC47" s="48"/>
      <c r="AD47" s="6"/>
      <c r="AE47" s="48"/>
      <c r="AF47" s="6"/>
      <c r="AG47" s="48"/>
      <c r="AH47" s="6"/>
      <c r="AI47" s="6"/>
      <c r="AJ47" s="48"/>
      <c r="AK47" s="6"/>
      <c r="AL47" s="6"/>
      <c r="AM47" s="6"/>
      <c r="AN47" s="6"/>
      <c r="AO47" s="6"/>
      <c r="AP47" s="6"/>
      <c r="AQ47" s="48"/>
      <c r="AR47" s="6"/>
      <c r="AS47" s="6"/>
      <c r="AT47" s="48"/>
      <c r="AU47" s="6"/>
      <c r="AV47" s="6"/>
      <c r="AW47" s="48"/>
      <c r="AX47" s="6"/>
      <c r="AY47" s="6"/>
      <c r="AZ47" s="48"/>
      <c r="BA47" s="6"/>
      <c r="BB47" s="6"/>
      <c r="BC47" s="6"/>
      <c r="BD47" s="6"/>
      <c r="BE47" s="27"/>
      <c r="BF47" s="13"/>
      <c r="BJ47" s="44"/>
    </row>
    <row r="48" spans="1:58" ht="15">
      <c r="A48" s="82" t="s">
        <v>111</v>
      </c>
      <c r="B48" s="82">
        <v>70</v>
      </c>
      <c r="C48" s="75" t="s">
        <v>112</v>
      </c>
      <c r="D48" s="76">
        <v>53578</v>
      </c>
      <c r="E48" s="76" t="s">
        <v>113</v>
      </c>
      <c r="F48" s="74" t="s">
        <v>314</v>
      </c>
      <c r="G48" s="74" t="s">
        <v>314</v>
      </c>
      <c r="H48" s="19">
        <v>51</v>
      </c>
      <c r="I48" s="70">
        <v>34.3</v>
      </c>
      <c r="J48" s="19" t="s">
        <v>62</v>
      </c>
      <c r="K48" s="19" t="s">
        <v>62</v>
      </c>
      <c r="M48" s="75" t="s">
        <v>114</v>
      </c>
      <c r="N48" s="76" t="s">
        <v>115</v>
      </c>
      <c r="O48" s="76" t="s">
        <v>116</v>
      </c>
      <c r="P48" s="74" t="s">
        <v>314</v>
      </c>
      <c r="Q48" s="76">
        <v>1968</v>
      </c>
      <c r="R48" s="76">
        <v>1276</v>
      </c>
      <c r="S48" s="76">
        <v>34</v>
      </c>
      <c r="T48" s="28">
        <v>106</v>
      </c>
      <c r="U48" s="47" t="s">
        <v>62</v>
      </c>
      <c r="V48" s="39">
        <f>IF(ISBLANK($C48),"",IF(ISBLANK(T48),"",IF(U48="x",ABS($BI$3-T48),IF(U48="",ABS($BI$3-T48)+5,"Fehler"))))</f>
        <v>21</v>
      </c>
      <c r="W48" s="15">
        <v>38</v>
      </c>
      <c r="X48" s="52" t="s">
        <v>62</v>
      </c>
      <c r="Y48" s="42">
        <f>IF(ISBLANK($C48),"",IF(ISBLANK(W48),"",IF(X48="x",ABS($BI$5-W48),IF(X48="",ABS($BI$5-W48)+5,"Fehler"))))</f>
        <v>9</v>
      </c>
      <c r="Z48" s="31">
        <v>148</v>
      </c>
      <c r="AA48" s="47" t="s">
        <v>62</v>
      </c>
      <c r="AB48" s="39">
        <f>IF(ISBLANK($C48),"",IF(ISBLANK(Z48),"",IF(AA48="x",ABS($BI$7-Z48),IF(AA48="",ABS($BI$7-Z48)+5,"Fehler"))))</f>
        <v>2</v>
      </c>
      <c r="AC48" s="51" t="s">
        <v>62</v>
      </c>
      <c r="AD48" s="42">
        <f>IF(ISBLANK($C48),"",IF(AC48="x",0,IF(AC48="",5,"Fehler")))</f>
        <v>0</v>
      </c>
      <c r="AE48" s="55" t="s">
        <v>62</v>
      </c>
      <c r="AF48" s="39">
        <f>IF(ISBLANK($C48),"",IF(AE48="x",0,IF(AE48="",5,"Fehler")))</f>
        <v>0</v>
      </c>
      <c r="AG48" s="51" t="s">
        <v>62</v>
      </c>
      <c r="AH48" s="42">
        <f>IF(ISBLANK($C48),"",IF(AG48="x",0,IF(AG48="",5,"Fehler")))</f>
        <v>0</v>
      </c>
      <c r="AI48" s="31">
        <v>29</v>
      </c>
      <c r="AJ48" s="47" t="s">
        <v>62</v>
      </c>
      <c r="AK48" s="39">
        <f>IF(ISBLANK($C48),"",IF(ISBLANK(AI48),"",IF(AJ48="x",ABS($BI$9-AI48),IF(AJ48="",ABS($BI$9-AI48)+5,"Fehler"))))</f>
        <v>11</v>
      </c>
      <c r="AL48" s="20">
        <v>10</v>
      </c>
      <c r="AM48" s="2">
        <f>IF(ISBLANK($C48),"",-SUM(V48,Y48,AB48,AD48,AF48,AH48,AK48,AL48))</f>
        <v>-53</v>
      </c>
      <c r="AN48" s="3">
        <f>IF(ISBLANK($C48),"",RANK($AM48,AM$48:AM$52))</f>
        <v>1</v>
      </c>
      <c r="AO48" s="3">
        <f>IF(ISBLANK($C48),"",RANK($AM48,AM$40:AM$75))</f>
        <v>4</v>
      </c>
      <c r="AP48" s="5">
        <f>IF(ISBLANK($C48),"",RANK($AM48,AM$3:AM$75))</f>
        <v>28</v>
      </c>
      <c r="AQ48" s="57" t="s">
        <v>62</v>
      </c>
      <c r="AR48" s="42">
        <f>IF(ISBLANK($C48),"",IF(AQ48="x",0,IF(AQ48="",5,"Fehler")))</f>
        <v>0</v>
      </c>
      <c r="AS48" s="31">
        <v>900</v>
      </c>
      <c r="AT48" s="55" t="s">
        <v>62</v>
      </c>
      <c r="AU48" s="39">
        <f>IF(ISBLANK($C48),"",IF(ISBLANK(AS48),"",IF(AT48="x",ABS($BI$11-AS48)/$BJ$11,IF(AT48="",ABS($BI$11-AS48)/$BJ$11+5,"Fehler"))))</f>
        <v>8.92</v>
      </c>
      <c r="AV48" s="15">
        <v>2750</v>
      </c>
      <c r="AW48" s="51" t="s">
        <v>62</v>
      </c>
      <c r="AX48" s="42">
        <f>IF(ISBLANK($C48),"",IF(ISBLANK(AV48),"",IF(AW48="x",ABS($BI$13-AV48)/$BJ$13,IF(AW48="",ABS($BI$13-AV48)/$BJ$13+5,"Fehler"))))</f>
        <v>10</v>
      </c>
      <c r="AY48" s="34">
        <v>185</v>
      </c>
      <c r="AZ48" s="61" t="s">
        <v>62</v>
      </c>
      <c r="BA48" s="45">
        <f>IF(ISBLANK($C48),"",IF(ISBLANK(AY48),"",IF(AZ48="x",ABS($BI$15-AY48)/$BJ$15,IF(AZ48="",ABS($BI$15-AY49)/$BJ$15+5,"Fehler"))))</f>
        <v>1.8</v>
      </c>
      <c r="BB48" s="33">
        <f>IF(ISBLANK($C48),"",-SUM(AR48,AU48,AX48,BA48))</f>
        <v>-20.720000000000002</v>
      </c>
      <c r="BC48" s="3">
        <f>IF(ISBLANK($C48),"",RANK($BB48,BB$48:BB$52))</f>
        <v>1</v>
      </c>
      <c r="BD48" s="3">
        <f>IF(ISBLANK($C48),"",RANK($BB48,BB$40:BB$75))</f>
        <v>8</v>
      </c>
      <c r="BE48" s="25">
        <f>IF(ISBLANK($C48),"",RANK($BB48,BB$3:BB$75))</f>
        <v>11</v>
      </c>
      <c r="BF48" s="16"/>
    </row>
    <row r="49" spans="1:58" ht="15">
      <c r="A49" s="82" t="s">
        <v>111</v>
      </c>
      <c r="B49" s="82">
        <v>71</v>
      </c>
      <c r="C49" s="75" t="s">
        <v>121</v>
      </c>
      <c r="D49" s="76">
        <v>40547</v>
      </c>
      <c r="E49" s="76" t="s">
        <v>122</v>
      </c>
      <c r="F49" s="74" t="s">
        <v>314</v>
      </c>
      <c r="G49" s="74" t="s">
        <v>314</v>
      </c>
      <c r="H49" s="19">
        <v>52</v>
      </c>
      <c r="I49" s="70">
        <v>62.4</v>
      </c>
      <c r="M49" s="75" t="s">
        <v>123</v>
      </c>
      <c r="N49" s="76" t="s">
        <v>124</v>
      </c>
      <c r="O49" s="76" t="s">
        <v>125</v>
      </c>
      <c r="P49" s="74" t="s">
        <v>314</v>
      </c>
      <c r="Q49" s="76">
        <v>1962</v>
      </c>
      <c r="R49" s="76">
        <v>1780</v>
      </c>
      <c r="S49" s="76">
        <v>68</v>
      </c>
      <c r="T49" s="28">
        <v>147</v>
      </c>
      <c r="U49" s="47" t="s">
        <v>62</v>
      </c>
      <c r="V49" s="39">
        <f>IF(ISBLANK($C49),"",IF(ISBLANK(T49),"",IF(U49="x",ABS($BI$3-T49),IF(U49="",ABS($BI$3-T49)+5,"Fehler"))))</f>
        <v>62</v>
      </c>
      <c r="W49" s="15">
        <v>29</v>
      </c>
      <c r="X49" s="52" t="s">
        <v>62</v>
      </c>
      <c r="Y49" s="42">
        <f>IF(ISBLANK($C49),"",IF(ISBLANK(W49),"",IF(X49="x",ABS($BI$5-W49),IF(X49="",ABS($BI$5-W49)+5,"Fehler"))))</f>
        <v>0</v>
      </c>
      <c r="Z49" s="31">
        <v>191</v>
      </c>
      <c r="AA49" s="47" t="s">
        <v>62</v>
      </c>
      <c r="AB49" s="39">
        <f>IF(ISBLANK($C49),"",IF(ISBLANK(Z49),"",IF(AA49="x",ABS($BI$7-Z49),IF(AA49="",ABS($BI$7-Z49)+5,"Fehler"))))</f>
        <v>41</v>
      </c>
      <c r="AC49" s="51" t="s">
        <v>62</v>
      </c>
      <c r="AD49" s="42">
        <f>IF(ISBLANK($C49),"",IF(AC49="x",0,IF(AC49="",5,"Fehler")))</f>
        <v>0</v>
      </c>
      <c r="AE49" s="55" t="s">
        <v>62</v>
      </c>
      <c r="AF49" s="39">
        <f>IF(ISBLANK($C49),"",IF(AE49="x",0,IF(AE49="",5,"Fehler")))</f>
        <v>0</v>
      </c>
      <c r="AG49" s="51" t="s">
        <v>62</v>
      </c>
      <c r="AH49" s="42">
        <f>IF(ISBLANK($C49),"",IF(AG49="x",0,IF(AG49="",5,"Fehler")))</f>
        <v>0</v>
      </c>
      <c r="AI49" s="31">
        <v>25</v>
      </c>
      <c r="AJ49" s="47" t="s">
        <v>62</v>
      </c>
      <c r="AK49" s="39">
        <f>IF(ISBLANK($C49),"",IF(ISBLANK(AI49),"",IF(AJ49="x",ABS($BI$9-AI49),IF(AJ49="",ABS($BI$9-AI49)+5,"Fehler"))))</f>
        <v>7</v>
      </c>
      <c r="AL49" s="20">
        <v>20</v>
      </c>
      <c r="AM49" s="2">
        <f>IF(ISBLANK($C49),"",-SUM(V49,Y49,AB49,AD49,AF49,AH49,AK49,AL49))</f>
        <v>-130</v>
      </c>
      <c r="AN49" s="3">
        <f>IF(ISBLANK($C49),"",RANK($AM49,AM$48:AM$52))</f>
        <v>2</v>
      </c>
      <c r="AO49" s="3">
        <f>IF(ISBLANK($C49),"",RANK($AM49,AM$40:AM$75))</f>
        <v>23</v>
      </c>
      <c r="AP49" s="5">
        <f>IF(ISBLANK($C49),"",RANK($AM49,AM$3:AM$75))</f>
        <v>51</v>
      </c>
      <c r="AQ49" s="57" t="s">
        <v>62</v>
      </c>
      <c r="AR49" s="42">
        <f>IF(ISBLANK($C49),"",IF(AQ49="x",0,IF(AQ49="",5,"Fehler")))</f>
        <v>0</v>
      </c>
      <c r="AS49" s="31">
        <v>350</v>
      </c>
      <c r="AT49" s="55" t="s">
        <v>62</v>
      </c>
      <c r="AU49" s="39">
        <f>IF(ISBLANK($C49),"",IF(ISBLANK(AS49),"",IF(AT49="x",ABS($BI$11-AS49)/$BJ$11,IF(AT49="",ABS($BI$11-AS49)/$BJ$11+5,"Fehler"))))</f>
        <v>19.92</v>
      </c>
      <c r="AV49" s="15">
        <v>1900</v>
      </c>
      <c r="AW49" s="51" t="s">
        <v>62</v>
      </c>
      <c r="AX49" s="42">
        <f>IF(ISBLANK($C49),"",IF(ISBLANK(AV49),"",IF(AW49="x",ABS($BI$13-AV49)/$BJ$13,IF(AW49="",ABS($BI$13-AV49)/$BJ$13+5,"Fehler"))))</f>
        <v>18.5</v>
      </c>
      <c r="AY49" s="34">
        <v>152</v>
      </c>
      <c r="AZ49" s="61" t="s">
        <v>62</v>
      </c>
      <c r="BA49" s="45">
        <f>IF(ISBLANK($C49),"",IF(ISBLANK(AY49),"",IF(AZ49="x",ABS($BI$15-AY49)/$BJ$15,IF(AZ49="",ABS($BI$15-AY50)/$BJ$15+5,"Fehler"))))</f>
        <v>4.8</v>
      </c>
      <c r="BB49" s="33">
        <f>IF(ISBLANK($C49),"",-SUM(AR49,AU49,AX49,BA49))</f>
        <v>-43.22</v>
      </c>
      <c r="BC49" s="3">
        <f>IF(ISBLANK($C49),"",RANK($BB49,BB$48:BB$52))</f>
        <v>3</v>
      </c>
      <c r="BD49" s="3">
        <f>IF(ISBLANK($C49),"",RANK($BB49,BB$40:BB$75))</f>
        <v>27</v>
      </c>
      <c r="BE49" s="25">
        <f>IF(ISBLANK($C49),"",RANK($BB49,BB$3:BB$75))</f>
        <v>47</v>
      </c>
      <c r="BF49" s="16"/>
    </row>
    <row r="50" spans="1:58" ht="15">
      <c r="A50" s="82" t="s">
        <v>111</v>
      </c>
      <c r="B50" s="82">
        <v>72</v>
      </c>
      <c r="C50" s="75" t="s">
        <v>308</v>
      </c>
      <c r="D50" s="76">
        <v>51491</v>
      </c>
      <c r="E50" s="76" t="s">
        <v>214</v>
      </c>
      <c r="F50" s="74" t="s">
        <v>314</v>
      </c>
      <c r="G50" s="74" t="s">
        <v>314</v>
      </c>
      <c r="H50" s="19">
        <v>50</v>
      </c>
      <c r="I50" s="70">
        <v>12.5</v>
      </c>
      <c r="M50" s="75" t="s">
        <v>215</v>
      </c>
      <c r="N50" s="76" t="s">
        <v>216</v>
      </c>
      <c r="O50" s="76" t="s">
        <v>217</v>
      </c>
      <c r="Q50" s="76">
        <v>1970</v>
      </c>
      <c r="R50" s="76">
        <v>2800</v>
      </c>
      <c r="S50" s="76">
        <v>170</v>
      </c>
      <c r="T50" s="28">
        <v>129</v>
      </c>
      <c r="U50" s="47" t="s">
        <v>62</v>
      </c>
      <c r="V50" s="39">
        <f>IF(ISBLANK($C50),"",IF(ISBLANK(T50),"",IF(U50="x",ABS($BI$3-T50),IF(U50="",ABS($BI$3-T50)+5,"Fehler"))))</f>
        <v>44</v>
      </c>
      <c r="W50" s="15">
        <v>40</v>
      </c>
      <c r="X50" s="52" t="s">
        <v>62</v>
      </c>
      <c r="Y50" s="42">
        <f>IF(ISBLANK($C50),"",IF(ISBLANK(W50),"",IF(X50="x",ABS($BI$5-W50),IF(X50="",ABS($BI$5-W50)+5,"Fehler"))))</f>
        <v>11</v>
      </c>
      <c r="Z50" s="31">
        <v>236</v>
      </c>
      <c r="AA50" s="47" t="s">
        <v>62</v>
      </c>
      <c r="AB50" s="39">
        <f>IF(ISBLANK($C50),"",IF(ISBLANK(Z50),"",IF(AA50="x",ABS($BI$7-Z50),IF(AA50="",ABS($BI$7-Z50)+5,"Fehler"))))</f>
        <v>86</v>
      </c>
      <c r="AC50" s="51" t="s">
        <v>62</v>
      </c>
      <c r="AD50" s="42">
        <f>IF(ISBLANK($C50),"",IF(AC50="x",0,IF(AC50="",5,"Fehler")))</f>
        <v>0</v>
      </c>
      <c r="AE50" s="55" t="s">
        <v>62</v>
      </c>
      <c r="AF50" s="39">
        <f>IF(ISBLANK($C50),"",IF(AE50="x",0,IF(AE50="",5,"Fehler")))</f>
        <v>0</v>
      </c>
      <c r="AG50" s="51" t="s">
        <v>62</v>
      </c>
      <c r="AH50" s="42">
        <f>IF(ISBLANK($C50),"",IF(AG50="x",0,IF(AG50="",5,"Fehler")))</f>
        <v>0</v>
      </c>
      <c r="AI50" s="31">
        <v>30</v>
      </c>
      <c r="AJ50" s="47" t="s">
        <v>62</v>
      </c>
      <c r="AK50" s="39">
        <f>IF(ISBLANK($C50),"",IF(ISBLANK(AI50),"",IF(AJ50="x",ABS($BI$9-AI50),IF(AJ50="",ABS($BI$9-AI50)+5,"Fehler"))))</f>
        <v>12</v>
      </c>
      <c r="AL50" s="20">
        <v>20</v>
      </c>
      <c r="AM50" s="2">
        <f>IF(ISBLANK($C50),"",-SUM(V50,Y50,AB50,AD50,AF50,AH50,AK50,AL50))</f>
        <v>-173</v>
      </c>
      <c r="AN50" s="3">
        <f>IF(ISBLANK($C50),"",RANK($AM50,AM$48:AM$52))</f>
        <v>4</v>
      </c>
      <c r="AO50" s="3">
        <f>IF(ISBLANK($C50),"",RANK($AM50,AM$40:AM$75))</f>
        <v>27</v>
      </c>
      <c r="AP50" s="5">
        <f>IF(ISBLANK($C50),"",RANK($AM50,AM$3:AM$75))</f>
        <v>56</v>
      </c>
      <c r="AQ50" s="57" t="s">
        <v>62</v>
      </c>
      <c r="AR50" s="42">
        <f>IF(ISBLANK($C50),"",IF(AQ50="x",0,IF(AQ50="",5,"Fehler")))</f>
        <v>0</v>
      </c>
      <c r="AS50" s="31">
        <v>550</v>
      </c>
      <c r="AT50" s="55" t="s">
        <v>62</v>
      </c>
      <c r="AU50" s="39">
        <f>IF(ISBLANK($C50),"",IF(ISBLANK(AS50),"",IF(AT50="x",ABS($BI$11-AS50)/$BJ$11,IF(AT50="",ABS($BI$11-AS50)/$BJ$11+5,"Fehler"))))</f>
        <v>15.92</v>
      </c>
      <c r="AV50" s="15">
        <v>2800</v>
      </c>
      <c r="AW50" s="51" t="s">
        <v>62</v>
      </c>
      <c r="AX50" s="42">
        <f>IF(ISBLANK($C50),"",IF(ISBLANK(AV50),"",IF(AW50="x",ABS($BI$13-AV50)/$BJ$13,IF(AW50="",ABS($BI$13-AV50)/$BJ$13+5,"Fehler"))))</f>
        <v>9.5</v>
      </c>
      <c r="AY50" s="34">
        <v>220</v>
      </c>
      <c r="AZ50" s="61" t="s">
        <v>62</v>
      </c>
      <c r="BA50" s="45">
        <f>IF(ISBLANK($C50),"",IF(ISBLANK(AY50),"",IF(AZ50="x",ABS($BI$15-AY50)/$BJ$15,IF(AZ50="",ABS($BI$15-AY52)/$BJ$15+5,"Fehler"))))</f>
        <v>8.8</v>
      </c>
      <c r="BB50" s="33">
        <f>IF(ISBLANK($C50),"",-SUM(AR50,AU50,AX50,BA50))</f>
        <v>-34.22</v>
      </c>
      <c r="BC50" s="3">
        <f>IF(ISBLANK($C50),"",RANK($BB50,BB$48:BB$52))</f>
        <v>2</v>
      </c>
      <c r="BD50" s="3">
        <f>IF(ISBLANK($C50),"",RANK($BB50,BB$40:BB$75))</f>
        <v>18</v>
      </c>
      <c r="BE50" s="25">
        <f>IF(ISBLANK($C50),"",RANK($BB50,BB$3:BB$75))</f>
        <v>31</v>
      </c>
      <c r="BF50" s="16"/>
    </row>
    <row r="51" spans="1:58" ht="15">
      <c r="A51" s="82" t="s">
        <v>300</v>
      </c>
      <c r="B51" s="82">
        <v>73</v>
      </c>
      <c r="C51" s="75" t="s">
        <v>301</v>
      </c>
      <c r="D51" s="76">
        <v>51491</v>
      </c>
      <c r="E51" s="76" t="s">
        <v>214</v>
      </c>
      <c r="F51" s="74" t="s">
        <v>314</v>
      </c>
      <c r="G51" s="74" t="s">
        <v>314</v>
      </c>
      <c r="H51" s="19">
        <v>46</v>
      </c>
      <c r="I51" s="70"/>
      <c r="T51" s="28">
        <v>190</v>
      </c>
      <c r="U51" s="47" t="s">
        <v>62</v>
      </c>
      <c r="V51" s="39">
        <f>IF(ISBLANK($C51),"",IF(ISBLANK(T51),"",IF(U51="x",ABS($BI$3-T51),IF(U51="",ABS($BI$3-T51)+5,"Fehler"))))</f>
        <v>105</v>
      </c>
      <c r="W51" s="15">
        <v>39</v>
      </c>
      <c r="X51" s="52" t="s">
        <v>62</v>
      </c>
      <c r="Y51" s="42">
        <f>IF(ISBLANK($C51),"",IF(ISBLANK(W51),"",IF(X51="x",ABS($BI$5-W51),IF(X51="",ABS($BI$5-W51)+5,"Fehler"))))</f>
        <v>10</v>
      </c>
      <c r="Z51" s="31">
        <v>231</v>
      </c>
      <c r="AA51" s="47" t="s">
        <v>62</v>
      </c>
      <c r="AB51" s="39">
        <f>IF(ISBLANK($C51),"",IF(ISBLANK(Z51),"",IF(AA51="x",ABS($BI$7-Z51),IF(AA51="",ABS($BI$7-Z51)+5,"Fehler"))))</f>
        <v>81</v>
      </c>
      <c r="AC51" s="51" t="s">
        <v>62</v>
      </c>
      <c r="AD51" s="42">
        <f>IF(ISBLANK($C51),"",IF(AC51="x",0,IF(AC51="",5,"Fehler")))</f>
        <v>0</v>
      </c>
      <c r="AE51" s="55" t="s">
        <v>62</v>
      </c>
      <c r="AF51" s="39">
        <f>IF(ISBLANK($C51),"",IF(AE51="x",0,IF(AE51="",5,"Fehler")))</f>
        <v>0</v>
      </c>
      <c r="AG51" s="51" t="s">
        <v>62</v>
      </c>
      <c r="AH51" s="42">
        <f>IF(ISBLANK($C51),"",IF(AG51="x",0,IF(AG51="",5,"Fehler")))</f>
        <v>0</v>
      </c>
      <c r="AI51" s="31">
        <v>26</v>
      </c>
      <c r="AJ51" s="47" t="s">
        <v>62</v>
      </c>
      <c r="AK51" s="39">
        <f>IF(ISBLANK($C51),"",IF(ISBLANK(AI51),"",IF(AJ51="x",ABS($BI$9-AI51),IF(AJ51="",ABS($BI$9-AI51)+5,"Fehler"))))</f>
        <v>8</v>
      </c>
      <c r="AL51" s="20">
        <v>10</v>
      </c>
      <c r="AM51" s="2">
        <f>IF(ISBLANK($C51),"",-SUM(V51,Y51,AB51,AD51,AF51,AH51,AK51,AL51))</f>
        <v>-214</v>
      </c>
      <c r="AN51" s="3">
        <f>IF(ISBLANK($C51),"",RANK($AM51,AM$48:AM$52))</f>
        <v>5</v>
      </c>
      <c r="AO51" s="3">
        <f>IF(ISBLANK($C51),"",RANK($AM51,AM$40:AM$75))</f>
        <v>30</v>
      </c>
      <c r="AP51" s="5">
        <f>IF(ISBLANK($C51),"",RANK($AM51,AM$3:AM$75))</f>
        <v>59</v>
      </c>
      <c r="AQ51" s="57" t="s">
        <v>62</v>
      </c>
      <c r="AR51" s="42">
        <f>IF(ISBLANK($C51),"",IF(AQ51="x",0,IF(AQ51="",5,"Fehler")))</f>
        <v>0</v>
      </c>
      <c r="AS51" s="31">
        <v>1500</v>
      </c>
      <c r="AT51" s="55" t="s">
        <v>62</v>
      </c>
      <c r="AU51" s="39">
        <f>IF(ISBLANK($C51),"",IF(ISBLANK(AS51),"",IF(AT51="x",ABS($BI$11-AS51)/$BJ$11,IF(AT51="",ABS($BI$11-AS51)/$BJ$11+5,"Fehler"))))</f>
        <v>3.08</v>
      </c>
      <c r="AV51" s="15">
        <v>2500</v>
      </c>
      <c r="AW51" s="51" t="s">
        <v>62</v>
      </c>
      <c r="AX51" s="42">
        <f>IF(ISBLANK($C51),"",IF(ISBLANK(AV51),"",IF(AW51="x",ABS($BI$13-AV51)/$BJ$13,IF(AW51="",ABS($BI$13-AV51)/$BJ$13+5,"Fehler"))))</f>
        <v>12.5</v>
      </c>
      <c r="AY51" s="34">
        <v>360</v>
      </c>
      <c r="AZ51" s="61" t="s">
        <v>62</v>
      </c>
      <c r="BA51" s="45">
        <f>IF(ISBLANK($C51),"",IF(ISBLANK(AY51),"",IF(AZ51="x",ABS($BI$15-AY51)/$BJ$15,IF(AZ51="",ABS($BI$15-#REF!)/$BJ$15+5,"Fehler"))))</f>
        <v>36.8</v>
      </c>
      <c r="BB51" s="33">
        <f>IF(ISBLANK($C51),"",-SUM(AR51,AU51,AX51,BA51))</f>
        <v>-52.379999999999995</v>
      </c>
      <c r="BC51" s="3">
        <f>IF(ISBLANK($C51),"",RANK($BB51,BB$48:BB$52))</f>
        <v>5</v>
      </c>
      <c r="BD51" s="3">
        <f>IF(ISBLANK($C51),"",RANK($BB51,BB$40:BB$75))</f>
        <v>30</v>
      </c>
      <c r="BE51" s="25">
        <f>IF(ISBLANK($C51),"",RANK($BB51,BB$3:BB$75))</f>
        <v>53</v>
      </c>
      <c r="BF51" s="16"/>
    </row>
    <row r="52" spans="1:58" ht="15">
      <c r="A52" s="82" t="s">
        <v>111</v>
      </c>
      <c r="B52" s="82">
        <v>74</v>
      </c>
      <c r="C52" s="75" t="s">
        <v>223</v>
      </c>
      <c r="D52" s="76">
        <v>51491</v>
      </c>
      <c r="E52" s="76" t="s">
        <v>214</v>
      </c>
      <c r="F52" s="74" t="s">
        <v>314</v>
      </c>
      <c r="G52" s="74" t="s">
        <v>314</v>
      </c>
      <c r="H52" s="19">
        <v>75</v>
      </c>
      <c r="I52" s="70">
        <v>15.2</v>
      </c>
      <c r="M52" s="75" t="s">
        <v>222</v>
      </c>
      <c r="N52" s="76" t="s">
        <v>224</v>
      </c>
      <c r="O52" s="76" t="s">
        <v>225</v>
      </c>
      <c r="Q52" s="76">
        <v>1965</v>
      </c>
      <c r="R52" s="76">
        <v>5400</v>
      </c>
      <c r="S52" s="76">
        <v>300</v>
      </c>
      <c r="T52" s="28">
        <v>98</v>
      </c>
      <c r="U52" s="47" t="s">
        <v>62</v>
      </c>
      <c r="V52" s="39">
        <f>IF(ISBLANK($C52),"",IF(ISBLANK(T52),"",IF(U52="x",ABS($BI$3-T52),IF(U52="",ABS($BI$3-T52)+5,"Fehler"))))</f>
        <v>13</v>
      </c>
      <c r="W52" s="15">
        <v>32</v>
      </c>
      <c r="X52" s="52" t="s">
        <v>62</v>
      </c>
      <c r="Y52" s="42">
        <f>IF(ISBLANK($C52),"",IF(ISBLANK(W52),"",IF(X52="x",ABS($BI$5-W52),IF(X52="",ABS($BI$5-W52)+5,"Fehler"))))</f>
        <v>3</v>
      </c>
      <c r="Z52" s="31">
        <v>240</v>
      </c>
      <c r="AA52" s="47" t="s">
        <v>62</v>
      </c>
      <c r="AB52" s="39">
        <f>IF(ISBLANK($C52),"",IF(ISBLANK(Z52),"",IF(AA52="x",ABS($BI$7-Z52),IF(AA52="",ABS($BI$7-Z52)+5,"Fehler"))))</f>
        <v>90</v>
      </c>
      <c r="AC52" s="51" t="s">
        <v>62</v>
      </c>
      <c r="AD52" s="42">
        <f>IF(ISBLANK($C52),"",IF(AC52="x",0,IF(AC52="",5,"Fehler")))</f>
        <v>0</v>
      </c>
      <c r="AE52" s="55" t="s">
        <v>62</v>
      </c>
      <c r="AF52" s="39">
        <f>IF(ISBLANK($C52),"",IF(AE52="x",0,IF(AE52="",5,"Fehler")))</f>
        <v>0</v>
      </c>
      <c r="AG52" s="51" t="s">
        <v>62</v>
      </c>
      <c r="AH52" s="42">
        <f>IF(ISBLANK($C52),"",IF(AG52="x",0,IF(AG52="",5,"Fehler")))</f>
        <v>0</v>
      </c>
      <c r="AI52" s="31">
        <v>19</v>
      </c>
      <c r="AJ52" s="47" t="s">
        <v>62</v>
      </c>
      <c r="AK52" s="39">
        <f>IF(ISBLANK($C52),"",IF(ISBLANK(AI52),"",IF(AJ52="x",ABS($BI$9-AI52),IF(AJ52="",ABS($BI$9-AI52)+5,"Fehler"))))</f>
        <v>1</v>
      </c>
      <c r="AL52" s="20">
        <v>40</v>
      </c>
      <c r="AM52" s="2">
        <f>IF(ISBLANK($C52),"",-SUM(V52,Y52,AB52,AD52,AF52,AH52,AK52,AL52))</f>
        <v>-147</v>
      </c>
      <c r="AN52" s="3">
        <f>IF(ISBLANK($C52),"",RANK($AM52,AM$48:AM$52))</f>
        <v>3</v>
      </c>
      <c r="AO52" s="3">
        <f>IF(ISBLANK($C52),"",RANK($AM52,AM$40:AM$75))</f>
        <v>24</v>
      </c>
      <c r="AP52" s="5">
        <f>IF(ISBLANK($C52),"",RANK($AM52,AM$3:AM$75))</f>
        <v>52</v>
      </c>
      <c r="AQ52" s="57"/>
      <c r="AR52" s="42">
        <f>IF(ISBLANK($C52),"",IF(AQ52="x",0,IF(AQ52="",5,"Fehler")))</f>
        <v>5</v>
      </c>
      <c r="AS52" s="31">
        <v>750</v>
      </c>
      <c r="AT52" s="55" t="s">
        <v>62</v>
      </c>
      <c r="AU52" s="39">
        <f>IF(ISBLANK($C52),"",IF(ISBLANK(AS52),"",IF(AT52="x",ABS($BI$11-AS52)/$BJ$11,IF(AT52="",ABS($BI$11-AS52)/$BJ$11+5,"Fehler"))))</f>
        <v>11.92</v>
      </c>
      <c r="AV52" s="15">
        <v>1750</v>
      </c>
      <c r="AW52" s="51" t="s">
        <v>62</v>
      </c>
      <c r="AX52" s="42">
        <f>IF(ISBLANK($C52),"",IF(ISBLANK(AV52),"",IF(AW52="x",ABS($BI$13-AV52)/$BJ$13,IF(AW52="",ABS($BI$13-AV52)/$BJ$13+5,"Fehler"))))</f>
        <v>20</v>
      </c>
      <c r="AY52" s="34">
        <v>125</v>
      </c>
      <c r="AZ52" s="61" t="s">
        <v>62</v>
      </c>
      <c r="BA52" s="45">
        <f>IF(ISBLANK($C52),"",IF(ISBLANK(AY52),"",IF(AZ52="x",ABS($BI$15-AY52)/$BJ$15,IF(AZ52="",ABS($BI$15-#REF!)/$BJ$15+5,"Fehler"))))</f>
        <v>10.2</v>
      </c>
      <c r="BB52" s="33">
        <f>IF(ISBLANK($C52),"",-SUM(AR52,AU52,AX52,BA52))</f>
        <v>-47.120000000000005</v>
      </c>
      <c r="BC52" s="3">
        <f>IF(ISBLANK($C52),"",RANK($BB52,BB$48:BB$52))</f>
        <v>4</v>
      </c>
      <c r="BD52" s="3">
        <f>IF(ISBLANK($C52),"",RANK($BB52,BB$40:BB$75))</f>
        <v>29</v>
      </c>
      <c r="BE52" s="25">
        <f>IF(ISBLANK($C52),"",RANK($BB52,BB$3:BB$75))</f>
        <v>52</v>
      </c>
      <c r="BF52" s="16"/>
    </row>
    <row r="53" spans="1:62" s="12" customFormat="1" ht="15">
      <c r="A53" s="89" t="s">
        <v>226</v>
      </c>
      <c r="B53" s="85"/>
      <c r="C53" s="77"/>
      <c r="D53" s="80"/>
      <c r="E53" s="80"/>
      <c r="F53" s="80"/>
      <c r="G53" s="80"/>
      <c r="H53" s="80"/>
      <c r="I53" s="98"/>
      <c r="J53" s="80"/>
      <c r="K53" s="80"/>
      <c r="L53" s="80"/>
      <c r="M53" s="77"/>
      <c r="N53" s="80"/>
      <c r="O53" s="80"/>
      <c r="P53" s="80"/>
      <c r="Q53" s="80"/>
      <c r="R53" s="80"/>
      <c r="S53" s="80"/>
      <c r="T53" s="6"/>
      <c r="U53" s="48"/>
      <c r="V53" s="6"/>
      <c r="W53" s="6"/>
      <c r="X53" s="48"/>
      <c r="Y53" s="6"/>
      <c r="Z53" s="6"/>
      <c r="AA53" s="48"/>
      <c r="AB53" s="6"/>
      <c r="AC53" s="48"/>
      <c r="AD53" s="6"/>
      <c r="AE53" s="48"/>
      <c r="AF53" s="6"/>
      <c r="AG53" s="48"/>
      <c r="AH53" s="6"/>
      <c r="AI53" s="6"/>
      <c r="AJ53" s="48"/>
      <c r="AK53" s="6"/>
      <c r="AL53" s="6"/>
      <c r="AM53" s="7"/>
      <c r="AN53" s="7"/>
      <c r="AO53" s="6"/>
      <c r="AP53" s="6"/>
      <c r="AQ53" s="48"/>
      <c r="AR53" s="6"/>
      <c r="AS53" s="6"/>
      <c r="AT53" s="48"/>
      <c r="AU53" s="6"/>
      <c r="AV53" s="6"/>
      <c r="AW53" s="48"/>
      <c r="AX53" s="6"/>
      <c r="AY53" s="6"/>
      <c r="AZ53" s="48"/>
      <c r="BA53" s="6"/>
      <c r="BB53" s="6"/>
      <c r="BC53" s="6"/>
      <c r="BD53" s="6"/>
      <c r="BE53" s="27"/>
      <c r="BF53" s="13"/>
      <c r="BJ53" s="44"/>
    </row>
    <row r="54" spans="1:58" ht="15">
      <c r="A54" s="82" t="s">
        <v>37</v>
      </c>
      <c r="B54" s="82">
        <v>75</v>
      </c>
      <c r="C54" s="75" t="s">
        <v>33</v>
      </c>
      <c r="D54" s="76">
        <v>51503</v>
      </c>
      <c r="E54" s="76" t="s">
        <v>31</v>
      </c>
      <c r="F54" s="74" t="s">
        <v>314</v>
      </c>
      <c r="G54" s="74" t="s">
        <v>314</v>
      </c>
      <c r="H54" s="19">
        <v>59</v>
      </c>
      <c r="I54" s="70">
        <v>6.5</v>
      </c>
      <c r="M54" s="75" t="s">
        <v>32</v>
      </c>
      <c r="N54" s="76" t="s">
        <v>34</v>
      </c>
      <c r="O54" s="76" t="s">
        <v>35</v>
      </c>
      <c r="P54" s="74" t="s">
        <v>314</v>
      </c>
      <c r="Q54" s="76">
        <v>1986</v>
      </c>
      <c r="R54" s="76">
        <v>2449</v>
      </c>
      <c r="S54" s="76">
        <v>150</v>
      </c>
      <c r="T54" s="28">
        <v>78</v>
      </c>
      <c r="U54" s="47" t="s">
        <v>62</v>
      </c>
      <c r="V54" s="39">
        <f>IF(ISBLANK($C54),"",IF(ISBLANK(T54),"",IF(U54="x",ABS($BI$3-T54),IF(U54="",ABS($BI$3-T54)+5,"Fehler"))))</f>
        <v>7</v>
      </c>
      <c r="W54" s="15">
        <v>102</v>
      </c>
      <c r="X54" s="52" t="s">
        <v>62</v>
      </c>
      <c r="Y54" s="42">
        <f>IF(ISBLANK($C54),"",IF(ISBLANK(W54),"",IF(X54="x",ABS($BI$5-W54),IF(X54="",ABS($BI$5-W54)+5,"Fehler"))))</f>
        <v>73</v>
      </c>
      <c r="Z54" s="31">
        <v>241</v>
      </c>
      <c r="AA54" s="47" t="s">
        <v>62</v>
      </c>
      <c r="AB54" s="39">
        <f>IF(ISBLANK($C54),"",IF(ISBLANK(Z54),"",IF(AA54="x",ABS($BI$7-Z54),IF(AA54="",ABS($BI$7-Z54)+5,"Fehler"))))</f>
        <v>91</v>
      </c>
      <c r="AC54" s="51" t="s">
        <v>62</v>
      </c>
      <c r="AD54" s="42">
        <f aca="true" t="shared" si="11" ref="AD54:AD70">IF(ISBLANK($C54),"",IF(AC54="x",0,IF(AC54="",5,"Fehler")))</f>
        <v>0</v>
      </c>
      <c r="AE54" s="55" t="s">
        <v>62</v>
      </c>
      <c r="AF54" s="39">
        <f aca="true" t="shared" si="12" ref="AF54:AF70">IF(ISBLANK($C54),"",IF(AE54="x",0,IF(AE54="",5,"Fehler")))</f>
        <v>0</v>
      </c>
      <c r="AG54" s="51" t="s">
        <v>62</v>
      </c>
      <c r="AH54" s="42">
        <f aca="true" t="shared" si="13" ref="AH54:AH70">IF(ISBLANK($C54),"",IF(AG54="x",0,IF(AG54="",5,"Fehler")))</f>
        <v>0</v>
      </c>
      <c r="AI54" s="31">
        <v>35</v>
      </c>
      <c r="AJ54" s="47" t="s">
        <v>62</v>
      </c>
      <c r="AK54" s="39">
        <f>IF(ISBLANK($C54),"",IF(ISBLANK(AI54),"",IF(AJ54="x",ABS($BI$9-AI54),IF(AJ54="",ABS($BI$9-AI54)+5,"Fehler"))))</f>
        <v>17</v>
      </c>
      <c r="AL54" s="20">
        <v>20</v>
      </c>
      <c r="AM54" s="2">
        <f aca="true" t="shared" si="14" ref="AM54:AM70">IF(ISBLANK($C54),"",-SUM(V54,Y54,AB54,AD54,AF54,AH54,AK54,AL54))</f>
        <v>-208</v>
      </c>
      <c r="AN54" s="3">
        <f>IF(ISBLANK($C54),"",RANK($AM54,AM$54:AM$70))</f>
        <v>15</v>
      </c>
      <c r="AO54" s="3">
        <f>IF(ISBLANK($C54),"",RANK($AM54,AM$40:AM$75))</f>
        <v>29</v>
      </c>
      <c r="AP54" s="5">
        <f>IF(ISBLANK($C54),"",RANK($AM54,AM$3:AM$75))</f>
        <v>58</v>
      </c>
      <c r="AQ54" s="57" t="s">
        <v>62</v>
      </c>
      <c r="AR54" s="42">
        <f aca="true" t="shared" si="15" ref="AR54:AR67">IF(ISBLANK($C54),"",IF(AQ54="x",0,IF(AQ54="",5,"Fehler")))</f>
        <v>0</v>
      </c>
      <c r="AS54" s="31">
        <v>600</v>
      </c>
      <c r="AT54" s="55" t="s">
        <v>62</v>
      </c>
      <c r="AU54" s="39">
        <f>IF(ISBLANK($C54),"",IF(ISBLANK(AS54),"",IF(AT54="x",ABS($BI$11-AS54)/$BJ$11,IF(AT54="",ABS($BI$11-AS54)/$BJ$11+5,"Fehler"))))</f>
        <v>14.92</v>
      </c>
      <c r="AV54" s="15">
        <v>2700</v>
      </c>
      <c r="AW54" s="51" t="s">
        <v>62</v>
      </c>
      <c r="AX54" s="42">
        <f>IF(ISBLANK($C54),"",IF(ISBLANK(AV54),"",IF(AW54="x",ABS($BI$13-AV54)/$BJ$13,IF(AW54="",ABS($BI$13-AV54)/$BJ$13+5,"Fehler"))))</f>
        <v>10.5</v>
      </c>
      <c r="AY54" s="34">
        <v>180</v>
      </c>
      <c r="AZ54" s="61" t="s">
        <v>62</v>
      </c>
      <c r="BA54" s="45">
        <f>IF(ISBLANK($C54),"",IF(ISBLANK(AY54),"",IF(AZ54="x",ABS($BI$15-AY54)/$BJ$15,IF(AZ54="",ABS($BI$15-AY55)/$BJ$15+5,"Fehler"))))</f>
        <v>0.8</v>
      </c>
      <c r="BB54" s="33">
        <f aca="true" t="shared" si="16" ref="BB54:BB70">IF(ISBLANK($C54),"",-SUM(AR54,AU54,AX54,BA54))</f>
        <v>-26.220000000000002</v>
      </c>
      <c r="BC54" s="3">
        <f>IF(ISBLANK($C54),"",RANK($BB54,BB$54:BB$70))</f>
        <v>6</v>
      </c>
      <c r="BD54" s="3">
        <f>IF(ISBLANK($C54),"",RANK($BB54,BB$40:BB$75))</f>
        <v>11</v>
      </c>
      <c r="BE54" s="25">
        <f>IF(ISBLANK($C54),"",RANK($BB54,BB$3:BB$75))</f>
        <v>17</v>
      </c>
      <c r="BF54" s="16"/>
    </row>
    <row r="55" spans="1:58" ht="15">
      <c r="A55" s="82" t="s">
        <v>37</v>
      </c>
      <c r="B55" s="82">
        <v>76</v>
      </c>
      <c r="C55" s="75" t="s">
        <v>39</v>
      </c>
      <c r="D55" s="76">
        <v>41363</v>
      </c>
      <c r="E55" s="76" t="s">
        <v>40</v>
      </c>
      <c r="F55" s="74" t="s">
        <v>314</v>
      </c>
      <c r="G55" s="74" t="s">
        <v>314</v>
      </c>
      <c r="H55" s="19">
        <v>57</v>
      </c>
      <c r="I55" s="70">
        <v>67.3</v>
      </c>
      <c r="L55" s="19" t="s">
        <v>62</v>
      </c>
      <c r="M55" s="75" t="s">
        <v>41</v>
      </c>
      <c r="N55" s="76" t="s">
        <v>42</v>
      </c>
      <c r="O55" s="76" t="s">
        <v>43</v>
      </c>
      <c r="P55" s="74" t="s">
        <v>314</v>
      </c>
      <c r="Q55" s="76">
        <v>1979</v>
      </c>
      <c r="R55" s="76">
        <v>1600</v>
      </c>
      <c r="S55" s="76">
        <v>60</v>
      </c>
      <c r="T55" s="28">
        <v>156</v>
      </c>
      <c r="U55" s="47" t="s">
        <v>62</v>
      </c>
      <c r="V55" s="39">
        <f>IF(ISBLANK($C55),"",IF(ISBLANK(T55),"",IF(U55="x",ABS($BI$3-T55),IF(U55="",ABS($BI$3-T55)+5,"Fehler"))))</f>
        <v>71</v>
      </c>
      <c r="W55" s="15">
        <v>31</v>
      </c>
      <c r="X55" s="52" t="s">
        <v>62</v>
      </c>
      <c r="Y55" s="42">
        <f>IF(ISBLANK($C55),"",IF(ISBLANK(W55),"",IF(X55="x",ABS($BI$5-W55),IF(X55="",ABS($BI$5-W55)+5,"Fehler"))))</f>
        <v>2</v>
      </c>
      <c r="Z55" s="31">
        <v>140</v>
      </c>
      <c r="AA55" s="47" t="s">
        <v>62</v>
      </c>
      <c r="AB55" s="39">
        <f>IF(ISBLANK($C55),"",IF(ISBLANK(Z55),"",IF(AA55="x",ABS($BI$7-Z55),IF(AA55="",ABS($BI$7-Z55)+5,"Fehler"))))</f>
        <v>10</v>
      </c>
      <c r="AC55" s="51" t="s">
        <v>62</v>
      </c>
      <c r="AD55" s="42">
        <f t="shared" si="11"/>
        <v>0</v>
      </c>
      <c r="AE55" s="55" t="s">
        <v>62</v>
      </c>
      <c r="AF55" s="39">
        <f t="shared" si="12"/>
        <v>0</v>
      </c>
      <c r="AG55" s="51" t="s">
        <v>62</v>
      </c>
      <c r="AH55" s="42">
        <f t="shared" si="13"/>
        <v>0</v>
      </c>
      <c r="AI55" s="31">
        <v>16</v>
      </c>
      <c r="AJ55" s="47" t="s">
        <v>62</v>
      </c>
      <c r="AK55" s="39">
        <f>IF(ISBLANK($C55),"",IF(ISBLANK(AI55),"",IF(AJ55="x",ABS($BI$9-AI55),IF(AJ55="",ABS($BI$9-AI55)+5,"Fehler"))))</f>
        <v>2</v>
      </c>
      <c r="AL55" s="20">
        <v>10</v>
      </c>
      <c r="AM55" s="2">
        <f t="shared" si="14"/>
        <v>-95</v>
      </c>
      <c r="AN55" s="3">
        <f>IF(ISBLANK($C55),"",RANK($AM55,AM$54:AM$70))</f>
        <v>6</v>
      </c>
      <c r="AO55" s="3">
        <f>IF(ISBLANK($C55),"",RANK($AM55,AM$40:AM$75))</f>
        <v>16</v>
      </c>
      <c r="AP55" s="5">
        <f>IF(ISBLANK($C55),"",RANK($AM55,AM$3:AM$75))</f>
        <v>43</v>
      </c>
      <c r="AQ55" s="57" t="s">
        <v>62</v>
      </c>
      <c r="AR55" s="42">
        <f t="shared" si="15"/>
        <v>0</v>
      </c>
      <c r="AS55" s="31">
        <v>1200</v>
      </c>
      <c r="AT55" s="55" t="s">
        <v>62</v>
      </c>
      <c r="AU55" s="39">
        <f>IF(ISBLANK($C55),"",IF(ISBLANK(AS55),"",IF(AT55="x",ABS($BI$11-AS55)/$BJ$11,IF(AT55="",ABS($BI$11-AS55)/$BJ$11+5,"Fehler"))))</f>
        <v>2.92</v>
      </c>
      <c r="AV55" s="15">
        <v>1700</v>
      </c>
      <c r="AW55" s="51" t="s">
        <v>62</v>
      </c>
      <c r="AX55" s="42">
        <f>IF(ISBLANK($C55),"",IF(ISBLANK(AV55),"",IF(AW55="x",ABS($BI$13-AV55)/$BJ$13,IF(AW55="",ABS($BI$13-AV55)/$BJ$13+5,"Fehler"))))</f>
        <v>20.5</v>
      </c>
      <c r="AY55" s="34">
        <v>160</v>
      </c>
      <c r="AZ55" s="61" t="s">
        <v>62</v>
      </c>
      <c r="BA55" s="45">
        <f>IF(ISBLANK($C55),"",IF(ISBLANK(AY55),"",IF(AZ55="x",ABS($BI$15-AY55)/$BJ$15,IF(AZ55="",ABS($BI$15-AY56)/$BJ$15+5,"Fehler"))))</f>
        <v>3.2</v>
      </c>
      <c r="BB55" s="33">
        <f t="shared" si="16"/>
        <v>-26.62</v>
      </c>
      <c r="BC55" s="3">
        <f>IF(ISBLANK($C55),"",RANK($BB55,BB$54:BB$70))</f>
        <v>7</v>
      </c>
      <c r="BD55" s="3">
        <f>IF(ISBLANK($C55),"",RANK($BB55,BB$40:BB$75))</f>
        <v>12</v>
      </c>
      <c r="BE55" s="25">
        <f>IF(ISBLANK($C55),"",RANK($BB55,BB$3:BB$75))</f>
        <v>18</v>
      </c>
      <c r="BF55" s="16"/>
    </row>
    <row r="56" spans="1:58" ht="15">
      <c r="A56" s="82" t="s">
        <v>37</v>
      </c>
      <c r="B56" s="82">
        <v>77</v>
      </c>
      <c r="C56" s="75" t="s">
        <v>44</v>
      </c>
      <c r="D56" s="76">
        <v>51766</v>
      </c>
      <c r="E56" s="76" t="s">
        <v>45</v>
      </c>
      <c r="F56" s="74" t="s">
        <v>314</v>
      </c>
      <c r="G56" s="74" t="s">
        <v>314</v>
      </c>
      <c r="H56" s="19">
        <v>58</v>
      </c>
      <c r="I56" s="70">
        <v>29.1</v>
      </c>
      <c r="M56" s="75" t="s">
        <v>46</v>
      </c>
      <c r="N56" s="76" t="s">
        <v>47</v>
      </c>
      <c r="O56" s="76" t="s">
        <v>48</v>
      </c>
      <c r="P56" s="74" t="s">
        <v>314</v>
      </c>
      <c r="Q56" s="76">
        <v>1984</v>
      </c>
      <c r="R56" s="76">
        <v>1600</v>
      </c>
      <c r="S56" s="76">
        <v>105</v>
      </c>
      <c r="T56" s="28">
        <v>79</v>
      </c>
      <c r="U56" s="47" t="s">
        <v>62</v>
      </c>
      <c r="V56" s="39">
        <f>IF(ISBLANK($C56),"",IF(ISBLANK(T56),"",IF(U56="x",ABS($BI$3-T56),IF(U56="",ABS($BI$3-T56)+5,"Fehler"))))</f>
        <v>6</v>
      </c>
      <c r="W56" s="15">
        <v>29</v>
      </c>
      <c r="X56" s="52" t="s">
        <v>62</v>
      </c>
      <c r="Y56" s="42">
        <f>IF(ISBLANK($C56),"",IF(ISBLANK(W56),"",IF(X56="x",ABS($BI$5-W56),IF(X56="",ABS($BI$5-W56)+5,"Fehler"))))</f>
        <v>0</v>
      </c>
      <c r="Z56" s="31">
        <v>238</v>
      </c>
      <c r="AA56" s="47" t="s">
        <v>62</v>
      </c>
      <c r="AB56" s="39">
        <f>IF(ISBLANK($C56),"",IF(ISBLANK(Z56),"",IF(AA56="x",ABS($BI$7-Z56),IF(AA56="",ABS($BI$7-Z56)+5,"Fehler"))))</f>
        <v>88</v>
      </c>
      <c r="AC56" s="51" t="s">
        <v>62</v>
      </c>
      <c r="AD56" s="42">
        <f t="shared" si="11"/>
        <v>0</v>
      </c>
      <c r="AE56" s="55" t="s">
        <v>62</v>
      </c>
      <c r="AF56" s="39">
        <f t="shared" si="12"/>
        <v>0</v>
      </c>
      <c r="AG56" s="51" t="s">
        <v>62</v>
      </c>
      <c r="AH56" s="42">
        <f t="shared" si="13"/>
        <v>0</v>
      </c>
      <c r="AI56" s="31">
        <v>17</v>
      </c>
      <c r="AJ56" s="47" t="s">
        <v>62</v>
      </c>
      <c r="AK56" s="39">
        <f>IF(ISBLANK($C56),"",IF(ISBLANK(AI56),"",IF(AJ56="x",ABS($BI$9-AI56),IF(AJ56="",ABS($BI$9-AI56)+5,"Fehler"))))</f>
        <v>1</v>
      </c>
      <c r="AL56" s="20">
        <v>0</v>
      </c>
      <c r="AM56" s="2">
        <f t="shared" si="14"/>
        <v>-95</v>
      </c>
      <c r="AN56" s="3">
        <f>IF(ISBLANK($C56),"",RANK($AM56,AM$54:AM$70))</f>
        <v>6</v>
      </c>
      <c r="AO56" s="3">
        <f>IF(ISBLANK($C56),"",RANK($AM56,AM$40:AM$75))</f>
        <v>16</v>
      </c>
      <c r="AP56" s="5">
        <f>IF(ISBLANK($C56),"",RANK($AM56,AM$3:AM$75))</f>
        <v>43</v>
      </c>
      <c r="AQ56" s="57" t="s">
        <v>62</v>
      </c>
      <c r="AR56" s="42">
        <f t="shared" si="15"/>
        <v>0</v>
      </c>
      <c r="AS56" s="31">
        <v>900</v>
      </c>
      <c r="AT56" s="55" t="s">
        <v>62</v>
      </c>
      <c r="AU56" s="39">
        <f>IF(ISBLANK($C56),"",IF(ISBLANK(AS56),"",IF(AT56="x",ABS($BI$11-AS56)/$BJ$11,IF(AT56="",ABS($BI$11-AS56)/$BJ$11+5,"Fehler"))))</f>
        <v>8.92</v>
      </c>
      <c r="AV56" s="15">
        <v>1875</v>
      </c>
      <c r="AW56" s="51" t="s">
        <v>62</v>
      </c>
      <c r="AX56" s="42">
        <f>IF(ISBLANK($C56),"",IF(ISBLANK(AV56),"",IF(AW56="x",ABS($BI$13-AV56)/$BJ$13,IF(AW56="",ABS($BI$13-AV56)/$BJ$13+5,"Fehler"))))</f>
        <v>18.75</v>
      </c>
      <c r="AY56" s="34">
        <v>140</v>
      </c>
      <c r="AZ56" s="61" t="s">
        <v>62</v>
      </c>
      <c r="BA56" s="45">
        <f>IF(ISBLANK($C56),"",IF(ISBLANK(AY56),"",IF(AZ56="x",ABS($BI$15-AY56)/$BJ$15,IF(AZ56="",ABS($BI$15-AY57)/$BJ$15+5,"Fehler"))))</f>
        <v>7.2</v>
      </c>
      <c r="BB56" s="33">
        <f t="shared" si="16"/>
        <v>-34.870000000000005</v>
      </c>
      <c r="BC56" s="3">
        <f>IF(ISBLANK($C56),"",RANK($BB56,BB$54:BB$70))</f>
        <v>12</v>
      </c>
      <c r="BD56" s="3">
        <f>IF(ISBLANK($C56),"",RANK($BB56,BB$40:BB$75))</f>
        <v>20</v>
      </c>
      <c r="BE56" s="25">
        <f>IF(ISBLANK($C56),"",RANK($BB56,BB$3:BB$75))</f>
        <v>33</v>
      </c>
      <c r="BF56" s="16"/>
    </row>
    <row r="57" spans="1:58" ht="15">
      <c r="A57" s="82" t="s">
        <v>37</v>
      </c>
      <c r="B57" s="82">
        <v>78</v>
      </c>
      <c r="C57" s="75" t="s">
        <v>70</v>
      </c>
      <c r="D57" s="76">
        <v>51789</v>
      </c>
      <c r="E57" s="76" t="s">
        <v>71</v>
      </c>
      <c r="F57" s="74" t="s">
        <v>314</v>
      </c>
      <c r="G57" s="74" t="s">
        <v>314</v>
      </c>
      <c r="H57" s="19">
        <v>43</v>
      </c>
      <c r="I57" s="70">
        <v>29.9</v>
      </c>
      <c r="M57" s="75" t="s">
        <v>72</v>
      </c>
      <c r="N57" s="76" t="s">
        <v>73</v>
      </c>
      <c r="O57" s="76" t="s">
        <v>74</v>
      </c>
      <c r="P57" s="74" t="s">
        <v>314</v>
      </c>
      <c r="Q57" s="76">
        <v>1982</v>
      </c>
      <c r="R57" s="76">
        <v>1600</v>
      </c>
      <c r="S57" s="76">
        <v>115</v>
      </c>
      <c r="T57" s="28">
        <v>92</v>
      </c>
      <c r="U57" s="47" t="s">
        <v>62</v>
      </c>
      <c r="V57" s="39">
        <f>IF(ISBLANK($C57),"",IF(ISBLANK(T57),"",IF(U57="x",ABS($BI$3-T57),IF(U57="",ABS($BI$3-T57)+5,"Fehler"))))</f>
        <v>7</v>
      </c>
      <c r="W57" s="15">
        <v>25</v>
      </c>
      <c r="X57" s="52" t="s">
        <v>62</v>
      </c>
      <c r="Y57" s="42">
        <f>IF(ISBLANK($C57),"",IF(ISBLANK(W57),"",IF(X57="x",ABS($BI$5-W57),IF(X57="",ABS($BI$5-W57)+5,"Fehler"))))</f>
        <v>4</v>
      </c>
      <c r="Z57" s="31">
        <v>180</v>
      </c>
      <c r="AA57" s="47" t="s">
        <v>62</v>
      </c>
      <c r="AB57" s="39">
        <f>IF(ISBLANK($C57),"",IF(ISBLANK(Z57),"",IF(AA57="x",ABS($BI$7-Z57),IF(AA57="",ABS($BI$7-Z57)+5,"Fehler"))))</f>
        <v>30</v>
      </c>
      <c r="AC57" s="51" t="s">
        <v>62</v>
      </c>
      <c r="AD57" s="42">
        <f t="shared" si="11"/>
        <v>0</v>
      </c>
      <c r="AE57" s="55" t="s">
        <v>62</v>
      </c>
      <c r="AF57" s="39">
        <f t="shared" si="12"/>
        <v>0</v>
      </c>
      <c r="AG57" s="51" t="s">
        <v>62</v>
      </c>
      <c r="AH57" s="42">
        <f t="shared" si="13"/>
        <v>0</v>
      </c>
      <c r="AI57" s="31">
        <v>15</v>
      </c>
      <c r="AJ57" s="47" t="s">
        <v>62</v>
      </c>
      <c r="AK57" s="39">
        <f>IF(ISBLANK($C57),"",IF(ISBLANK(AI57),"",IF(AJ57="x",ABS($BI$9-AI57),IF(AJ57="",ABS($BI$9-AI57)+5,"Fehler"))))</f>
        <v>3</v>
      </c>
      <c r="AL57" s="20">
        <v>10</v>
      </c>
      <c r="AM57" s="2">
        <f t="shared" si="14"/>
        <v>-54</v>
      </c>
      <c r="AN57" s="3">
        <f>IF(ISBLANK($C57),"",RANK($AM57,AM$54:AM$70))</f>
        <v>1</v>
      </c>
      <c r="AO57" s="3">
        <f>IF(ISBLANK($C57),"",RANK($AM57,AM$40:AM$75))</f>
        <v>6</v>
      </c>
      <c r="AP57" s="5">
        <f>IF(ISBLANK($C57),"",RANK($AM57,AM$3:AM$75))</f>
        <v>30</v>
      </c>
      <c r="AQ57" s="57" t="s">
        <v>62</v>
      </c>
      <c r="AR57" s="42">
        <f t="shared" si="15"/>
        <v>0</v>
      </c>
      <c r="AS57" s="31">
        <v>1400</v>
      </c>
      <c r="AT57" s="55" t="s">
        <v>62</v>
      </c>
      <c r="AU57" s="39">
        <f>IF(ISBLANK($C57),"",IF(ISBLANK(AS57),"",IF(AT57="x",ABS($BI$11-AS57)/$BJ$11,IF(AT57="",ABS($BI$11-AS57)/$BJ$11+5,"Fehler"))))</f>
        <v>1.08</v>
      </c>
      <c r="AV57" s="15">
        <v>2830</v>
      </c>
      <c r="AW57" s="51" t="s">
        <v>62</v>
      </c>
      <c r="AX57" s="42">
        <f>IF(ISBLANK($C57),"",IF(ISBLANK(AV57),"",IF(AW57="x",ABS($BI$13-AV57)/$BJ$13,IF(AW57="",ABS($BI$13-AV57)/$BJ$13+5,"Fehler"))))</f>
        <v>9.2</v>
      </c>
      <c r="AY57" s="34">
        <v>165</v>
      </c>
      <c r="AZ57" s="61" t="s">
        <v>62</v>
      </c>
      <c r="BA57" s="45">
        <f>IF(ISBLANK($C57),"",IF(ISBLANK(AY57),"",IF(AZ57="x",ABS($BI$15-AY57)/$BJ$15,IF(AZ57="",ABS($BI$15-AY58)/$BJ$15+5,"Fehler"))))</f>
        <v>2.2</v>
      </c>
      <c r="BB57" s="33">
        <f t="shared" si="16"/>
        <v>-12.48</v>
      </c>
      <c r="BC57" s="3">
        <f>IF(ISBLANK($C57),"",RANK($BB57,BB$54:BB$70))</f>
        <v>2</v>
      </c>
      <c r="BD57" s="3">
        <f>IF(ISBLANK($C57),"",RANK($BB57,BB$40:BB$75))</f>
        <v>3</v>
      </c>
      <c r="BE57" s="25">
        <f>IF(ISBLANK($C57),"",RANK($BB57,BB$3:BB$75))</f>
        <v>3</v>
      </c>
      <c r="BF57" s="16"/>
    </row>
    <row r="58" spans="1:58" ht="15">
      <c r="A58" s="82" t="s">
        <v>37</v>
      </c>
      <c r="B58" s="82">
        <v>79</v>
      </c>
      <c r="C58" s="75" t="s">
        <v>78</v>
      </c>
      <c r="D58" s="76">
        <v>53332</v>
      </c>
      <c r="E58" s="76" t="s">
        <v>79</v>
      </c>
      <c r="F58" s="74" t="s">
        <v>314</v>
      </c>
      <c r="G58" s="74" t="s">
        <v>314</v>
      </c>
      <c r="H58" s="19">
        <v>45</v>
      </c>
      <c r="I58" s="70">
        <v>33.4</v>
      </c>
      <c r="L58" s="19" t="s">
        <v>62</v>
      </c>
      <c r="M58" s="75" t="s">
        <v>80</v>
      </c>
      <c r="N58" s="76" t="s">
        <v>81</v>
      </c>
      <c r="O58" s="76" t="s">
        <v>82</v>
      </c>
      <c r="P58" s="74" t="s">
        <v>314</v>
      </c>
      <c r="Q58" s="76">
        <v>1972</v>
      </c>
      <c r="R58" s="76">
        <v>1570</v>
      </c>
      <c r="S58" s="76">
        <v>50</v>
      </c>
      <c r="T58" s="28">
        <v>78</v>
      </c>
      <c r="U58" s="47" t="s">
        <v>62</v>
      </c>
      <c r="V58" s="39">
        <f>IF(ISBLANK($C58),"",IF(ISBLANK(T58),"",IF(U58="x",ABS($BI$3-T58),IF(U58="",ABS($BI$3-T58)+5,"Fehler"))))</f>
        <v>7</v>
      </c>
      <c r="W58" s="15">
        <v>34</v>
      </c>
      <c r="X58" s="52" t="s">
        <v>62</v>
      </c>
      <c r="Y58" s="42">
        <f>IF(ISBLANK($C58),"",IF(ISBLANK(W58),"",IF(X58="x",ABS($BI$5-W58),IF(X58="",ABS($BI$5-W58)+5,"Fehler"))))</f>
        <v>5</v>
      </c>
      <c r="Z58" s="31">
        <v>231</v>
      </c>
      <c r="AA58" s="47" t="s">
        <v>62</v>
      </c>
      <c r="AB58" s="39">
        <f>IF(ISBLANK($C58),"",IF(ISBLANK(Z58),"",IF(AA58="x",ABS($BI$7-Z58),IF(AA58="",ABS($BI$7-Z58)+5,"Fehler"))))</f>
        <v>81</v>
      </c>
      <c r="AC58" s="51" t="s">
        <v>62</v>
      </c>
      <c r="AD58" s="42">
        <f t="shared" si="11"/>
        <v>0</v>
      </c>
      <c r="AE58" s="55" t="s">
        <v>62</v>
      </c>
      <c r="AF58" s="39">
        <f t="shared" si="12"/>
        <v>0</v>
      </c>
      <c r="AH58" s="42">
        <f t="shared" si="13"/>
        <v>5</v>
      </c>
      <c r="AI58" s="31">
        <v>31</v>
      </c>
      <c r="AJ58" s="47" t="s">
        <v>62</v>
      </c>
      <c r="AK58" s="39">
        <f>IF(ISBLANK($C58),"",IF(ISBLANK(AI58),"",IF(AJ58="x",ABS($BI$9-AI58),IF(AJ58="",ABS($BI$9-AI58)+5,"Fehler"))))</f>
        <v>13</v>
      </c>
      <c r="AL58" s="20">
        <v>10</v>
      </c>
      <c r="AM58" s="2">
        <f t="shared" si="14"/>
        <v>-121</v>
      </c>
      <c r="AN58" s="3">
        <f>IF(ISBLANK($C58),"",RANK($AM58,AM$54:AM$70))</f>
        <v>11</v>
      </c>
      <c r="AO58" s="3">
        <f>IF(ISBLANK($C58),"",RANK($AM58,AM$40:AM$75))</f>
        <v>21</v>
      </c>
      <c r="AP58" s="5">
        <f>IF(ISBLANK($C58),"",RANK($AM58,AM$3:AM$75))</f>
        <v>49</v>
      </c>
      <c r="AQ58" s="57" t="s">
        <v>62</v>
      </c>
      <c r="AR58" s="42">
        <f t="shared" si="15"/>
        <v>0</v>
      </c>
      <c r="AS58" s="31">
        <v>1600</v>
      </c>
      <c r="AT58" s="55" t="s">
        <v>62</v>
      </c>
      <c r="AU58" s="39">
        <f>IF(ISBLANK($C58),"",IF(ISBLANK(AS58),"",IF(AT58="x",ABS($BI$11-AS58)/$BJ$11,IF(AT58="",ABS($BI$11-AS58)/$BJ$11+5,"Fehler"))))</f>
        <v>5.08</v>
      </c>
      <c r="AV58" s="15">
        <v>4650</v>
      </c>
      <c r="AW58" s="51" t="s">
        <v>62</v>
      </c>
      <c r="AX58" s="42">
        <f>IF(ISBLANK($C58),"",IF(ISBLANK(AV58),"",IF(AW58="x",ABS($BI$13-AV58)/$BJ$13,IF(AW58="",ABS($BI$13-AV58)/$BJ$13+5,"Fehler"))))</f>
        <v>9</v>
      </c>
      <c r="AY58" s="34">
        <v>95</v>
      </c>
      <c r="AZ58" s="61" t="s">
        <v>62</v>
      </c>
      <c r="BA58" s="45">
        <f>IF(ISBLANK($C58),"",IF(ISBLANK(AY58),"",IF(AZ58="x",ABS($BI$15-AY58)/$BJ$15,IF(AZ58="",ABS($BI$15-AY59)/$BJ$15+5,"Fehler"))))</f>
        <v>16.2</v>
      </c>
      <c r="BB58" s="33">
        <f t="shared" si="16"/>
        <v>-30.28</v>
      </c>
      <c r="BC58" s="3">
        <f>IF(ISBLANK($C58),"",RANK($BB58,BB$54:BB$70))</f>
        <v>11</v>
      </c>
      <c r="BD58" s="3">
        <f>IF(ISBLANK($C58),"",RANK($BB58,BB$40:BB$75))</f>
        <v>17</v>
      </c>
      <c r="BE58" s="25">
        <f>IF(ISBLANK($C58),"",RANK($BB58,BB$3:BB$75))</f>
        <v>25</v>
      </c>
      <c r="BF58" s="16"/>
    </row>
    <row r="59" spans="1:58" ht="15">
      <c r="A59" s="82" t="s">
        <v>37</v>
      </c>
      <c r="B59" s="82">
        <v>80</v>
      </c>
      <c r="C59" s="75" t="s">
        <v>315</v>
      </c>
      <c r="D59" s="76">
        <v>41065</v>
      </c>
      <c r="E59" s="76" t="s">
        <v>117</v>
      </c>
      <c r="F59" s="74" t="s">
        <v>314</v>
      </c>
      <c r="G59" s="74" t="s">
        <v>314</v>
      </c>
      <c r="H59" s="19">
        <v>54</v>
      </c>
      <c r="I59" s="70">
        <v>88.7</v>
      </c>
      <c r="M59" s="75" t="s">
        <v>118</v>
      </c>
      <c r="N59" s="76" t="s">
        <v>119</v>
      </c>
      <c r="O59" s="76" t="s">
        <v>120</v>
      </c>
      <c r="Q59" s="76">
        <v>1976</v>
      </c>
      <c r="R59" s="76">
        <v>1941</v>
      </c>
      <c r="S59" s="76">
        <v>131</v>
      </c>
      <c r="T59" s="28">
        <v>127</v>
      </c>
      <c r="U59" s="47" t="s">
        <v>62</v>
      </c>
      <c r="V59" s="39">
        <f>IF(ISBLANK($C59),"",IF(ISBLANK(T59),"",IF(U59="x",ABS($BI$3-T59),IF(U59="",ABS($BI$3-T59)+5,"Fehler"))))</f>
        <v>42</v>
      </c>
      <c r="W59" s="15">
        <v>30</v>
      </c>
      <c r="X59" s="52" t="s">
        <v>62</v>
      </c>
      <c r="Y59" s="42">
        <f>IF(ISBLANK($C59),"",IF(ISBLANK(W59),"",IF(X59="x",ABS($BI$5-W59),IF(X59="",ABS($BI$5-W59)+5,"Fehler"))))</f>
        <v>1</v>
      </c>
      <c r="Z59" s="31">
        <v>162</v>
      </c>
      <c r="AA59" s="47" t="s">
        <v>62</v>
      </c>
      <c r="AB59" s="39">
        <f>IF(ISBLANK($C59),"",IF(ISBLANK(Z59),"",IF(AA59="x",ABS($BI$7-Z59),IF(AA59="",ABS($BI$7-Z59)+5,"Fehler"))))</f>
        <v>12</v>
      </c>
      <c r="AC59" s="51" t="s">
        <v>62</v>
      </c>
      <c r="AD59" s="42">
        <f t="shared" si="11"/>
        <v>0</v>
      </c>
      <c r="AE59" s="55" t="s">
        <v>62</v>
      </c>
      <c r="AF59" s="39">
        <f t="shared" si="12"/>
        <v>0</v>
      </c>
      <c r="AG59" s="51" t="s">
        <v>62</v>
      </c>
      <c r="AH59" s="42">
        <f t="shared" si="13"/>
        <v>0</v>
      </c>
      <c r="AI59" s="31">
        <v>18</v>
      </c>
      <c r="AJ59" s="47" t="s">
        <v>62</v>
      </c>
      <c r="AK59" s="39">
        <f>IF(ISBLANK($C59),"",IF(ISBLANK(AI59),"",IF(AJ59="x",ABS($BI$9-AI59),IF(AJ59="",ABS($BI$9-AI59)+5,"Fehler"))))</f>
        <v>0</v>
      </c>
      <c r="AL59" s="20">
        <v>10</v>
      </c>
      <c r="AM59" s="2">
        <f t="shared" si="14"/>
        <v>-65</v>
      </c>
      <c r="AN59" s="3">
        <f>IF(ISBLANK($C59),"",RANK($AM59,AM$54:AM$70))</f>
        <v>2</v>
      </c>
      <c r="AO59" s="3">
        <f>IF(ISBLANK($C59),"",RANK($AM59,AM$40:AM$75))</f>
        <v>9</v>
      </c>
      <c r="AP59" s="5">
        <f>IF(ISBLANK($C59),"",RANK($AM59,AM$3:AM$75))</f>
        <v>34</v>
      </c>
      <c r="AQ59" s="57" t="s">
        <v>62</v>
      </c>
      <c r="AR59" s="42">
        <f t="shared" si="15"/>
        <v>0</v>
      </c>
      <c r="AS59" s="31">
        <v>670</v>
      </c>
      <c r="AT59" s="55" t="s">
        <v>62</v>
      </c>
      <c r="AU59" s="39">
        <f>IF(ISBLANK($C59),"",IF(ISBLANK(AS59),"",IF(AT59="x",ABS($BI$11-AS59)/$BJ$11,IF(AT59="",ABS($BI$11-AS59)/$BJ$11+5,"Fehler"))))</f>
        <v>13.52</v>
      </c>
      <c r="AV59" s="15">
        <v>1600</v>
      </c>
      <c r="AW59" s="51" t="s">
        <v>62</v>
      </c>
      <c r="AX59" s="42">
        <f>IF(ISBLANK($C59),"",IF(ISBLANK(AV59),"",IF(AW59="x",ABS($BI$13-AV59)/$BJ$13,IF(AW59="",ABS($BI$13-AV59)/$BJ$13+5,"Fehler"))))</f>
        <v>21.5</v>
      </c>
      <c r="AY59" s="34">
        <v>204</v>
      </c>
      <c r="AZ59" s="61" t="s">
        <v>62</v>
      </c>
      <c r="BA59" s="45">
        <f>IF(ISBLANK($C59),"",IF(ISBLANK(AY59),"",IF(AZ59="x",ABS($BI$15-AY59)/$BJ$15,IF(AZ59="",ABS($BI$15-AY60)/$BJ$15+5,"Fehler"))))</f>
        <v>5.6</v>
      </c>
      <c r="BB59" s="33">
        <f t="shared" si="16"/>
        <v>-40.62</v>
      </c>
      <c r="BC59" s="3">
        <f>IF(ISBLANK($C59),"",RANK($BB59,BB$54:BB$70))</f>
        <v>16</v>
      </c>
      <c r="BD59" s="3">
        <f>IF(ISBLANK($C59),"",RANK($BB59,BB$40:BB$75))</f>
        <v>25</v>
      </c>
      <c r="BE59" s="25">
        <f>IF(ISBLANK($C59),"",RANK($BB59,BB$3:BB$75))</f>
        <v>43</v>
      </c>
      <c r="BF59" s="16"/>
    </row>
    <row r="60" spans="1:58" ht="15">
      <c r="A60" s="82" t="s">
        <v>37</v>
      </c>
      <c r="B60" s="82">
        <v>81</v>
      </c>
      <c r="C60" s="75" t="s">
        <v>141</v>
      </c>
      <c r="D60" s="76">
        <v>51503</v>
      </c>
      <c r="E60" s="76" t="s">
        <v>31</v>
      </c>
      <c r="F60" s="74" t="s">
        <v>314</v>
      </c>
      <c r="G60" s="74" t="s">
        <v>314</v>
      </c>
      <c r="H60" s="19">
        <v>57</v>
      </c>
      <c r="I60" s="70">
        <v>4.4</v>
      </c>
      <c r="M60" s="75" t="s">
        <v>142</v>
      </c>
      <c r="N60" s="76" t="s">
        <v>143</v>
      </c>
      <c r="O60" s="76">
        <v>14</v>
      </c>
      <c r="P60" s="74" t="s">
        <v>314</v>
      </c>
      <c r="Q60" s="76">
        <v>1972</v>
      </c>
      <c r="R60" s="76">
        <v>1600</v>
      </c>
      <c r="S60" s="76">
        <v>50</v>
      </c>
      <c r="T60" s="28">
        <v>62</v>
      </c>
      <c r="U60" s="47" t="s">
        <v>62</v>
      </c>
      <c r="V60" s="39">
        <f>IF(ISBLANK($C60),"",IF(ISBLANK(T60),"",IF(U60="x",ABS($BI$3-T60),IF(U60="",ABS($BI$3-T60)+5,"Fehler"))))</f>
        <v>23</v>
      </c>
      <c r="W60" s="15">
        <v>30</v>
      </c>
      <c r="X60" s="52" t="s">
        <v>62</v>
      </c>
      <c r="Y60" s="42">
        <f>IF(ISBLANK($C60),"",IF(ISBLANK(W60),"",IF(X60="x",ABS($BI$5-W60),IF(X60="",ABS($BI$5-W60)+5,"Fehler"))))</f>
        <v>1</v>
      </c>
      <c r="Z60" s="31">
        <v>212</v>
      </c>
      <c r="AA60" s="47" t="s">
        <v>62</v>
      </c>
      <c r="AB60" s="39">
        <f>IF(ISBLANK($C60),"",IF(ISBLANK(Z60),"",IF(AA60="x",ABS($BI$7-Z60),IF(AA60="",ABS($BI$7-Z60)+5,"Fehler"))))</f>
        <v>62</v>
      </c>
      <c r="AC60" s="51" t="s">
        <v>62</v>
      </c>
      <c r="AD60" s="42">
        <f t="shared" si="11"/>
        <v>0</v>
      </c>
      <c r="AE60" s="55" t="s">
        <v>62</v>
      </c>
      <c r="AF60" s="39">
        <f t="shared" si="12"/>
        <v>0</v>
      </c>
      <c r="AG60" s="51" t="s">
        <v>62</v>
      </c>
      <c r="AH60" s="42">
        <f t="shared" si="13"/>
        <v>0</v>
      </c>
      <c r="AI60" s="31">
        <v>19</v>
      </c>
      <c r="AJ60" s="47" t="s">
        <v>62</v>
      </c>
      <c r="AK60" s="39">
        <f>IF(ISBLANK($C60),"",IF(ISBLANK(AI60),"",IF(AJ60="x",ABS($BI$9-AI60),IF(AJ60="",ABS($BI$9-AI60)+5,"Fehler"))))</f>
        <v>1</v>
      </c>
      <c r="AL60" s="20">
        <v>30</v>
      </c>
      <c r="AM60" s="2">
        <f t="shared" si="14"/>
        <v>-117</v>
      </c>
      <c r="AN60" s="3">
        <f>IF(ISBLANK($C60),"",RANK($AM60,AM$54:AM$70))</f>
        <v>10</v>
      </c>
      <c r="AO60" s="3">
        <f>IF(ISBLANK($C60),"",RANK($AM60,AM$40:AM$75))</f>
        <v>20</v>
      </c>
      <c r="AP60" s="5">
        <f>IF(ISBLANK($C60),"",RANK($AM60,AM$3:AM$75))</f>
        <v>47</v>
      </c>
      <c r="AQ60" s="57" t="s">
        <v>62</v>
      </c>
      <c r="AR60" s="42">
        <f t="shared" si="15"/>
        <v>0</v>
      </c>
      <c r="AS60" s="31">
        <v>500</v>
      </c>
      <c r="AT60" s="55" t="s">
        <v>62</v>
      </c>
      <c r="AU60" s="39">
        <f>IF(ISBLANK($C60),"",IF(ISBLANK(AS60),"",IF(AT60="x",ABS($BI$11-AS60)/$BJ$11,IF(AT60="",ABS($BI$11-AS60)/$BJ$11+5,"Fehler"))))</f>
        <v>16.92</v>
      </c>
      <c r="AV60" s="15">
        <v>2680</v>
      </c>
      <c r="AW60" s="51" t="s">
        <v>62</v>
      </c>
      <c r="AX60" s="42">
        <f>IF(ISBLANK($C60),"",IF(ISBLANK(AV60),"",IF(AW60="x",ABS($BI$13-AV60)/$BJ$13,IF(AW60="",ABS($BI$13-AV60)/$BJ$13+5,"Fehler"))))</f>
        <v>10.7</v>
      </c>
      <c r="AY60" s="34">
        <v>120</v>
      </c>
      <c r="AZ60" s="61" t="s">
        <v>62</v>
      </c>
      <c r="BA60" s="45">
        <f>IF(ISBLANK($C60),"",IF(ISBLANK(AY60),"",IF(AZ60="x",ABS($BI$15-AY60)/$BJ$15,IF(AZ60="",ABS($BI$15-AY61)/$BJ$15+5,"Fehler"))))</f>
        <v>11.2</v>
      </c>
      <c r="BB60" s="33">
        <f t="shared" si="16"/>
        <v>-38.82</v>
      </c>
      <c r="BC60" s="3">
        <f>IF(ISBLANK($C60),"",RANK($BB60,BB$54:BB$70))</f>
        <v>14</v>
      </c>
      <c r="BD60" s="3">
        <f>IF(ISBLANK($C60),"",RANK($BB60,BB$40:BB$75))</f>
        <v>23</v>
      </c>
      <c r="BE60" s="25">
        <f>IF(ISBLANK($C60),"",RANK($BB60,BB$3:BB$75))</f>
        <v>40</v>
      </c>
      <c r="BF60" s="16"/>
    </row>
    <row r="61" spans="1:58" ht="15">
      <c r="A61" s="82" t="s">
        <v>37</v>
      </c>
      <c r="B61" s="82">
        <v>82</v>
      </c>
      <c r="C61" s="75" t="s">
        <v>151</v>
      </c>
      <c r="D61" s="76">
        <v>51503</v>
      </c>
      <c r="E61" s="76" t="s">
        <v>31</v>
      </c>
      <c r="F61" s="74" t="s">
        <v>314</v>
      </c>
      <c r="G61" s="74" t="s">
        <v>314</v>
      </c>
      <c r="H61" s="19">
        <v>63</v>
      </c>
      <c r="I61" s="70">
        <v>7.3</v>
      </c>
      <c r="M61" s="75" t="s">
        <v>152</v>
      </c>
      <c r="N61" s="76" t="s">
        <v>34</v>
      </c>
      <c r="O61" s="76" t="s">
        <v>153</v>
      </c>
      <c r="P61" s="74" t="s">
        <v>314</v>
      </c>
      <c r="Q61" s="76">
        <v>1985</v>
      </c>
      <c r="R61" s="76">
        <v>1960</v>
      </c>
      <c r="S61" s="76">
        <v>125</v>
      </c>
      <c r="T61" s="28">
        <v>137</v>
      </c>
      <c r="U61" s="47" t="s">
        <v>62</v>
      </c>
      <c r="V61" s="39">
        <f>IF(ISBLANK($C61),"",IF(ISBLANK(T61),"",IF(U61="x",ABS($BI$3-T61),IF(U61="",ABS($BI$3-T61)+5,"Fehler"))))</f>
        <v>52</v>
      </c>
      <c r="W61" s="15">
        <v>41</v>
      </c>
      <c r="X61" s="52" t="s">
        <v>62</v>
      </c>
      <c r="Y61" s="42">
        <f>IF(ISBLANK($C61),"",IF(ISBLANK(W61),"",IF(X61="x",ABS($BI$5-W61),IF(X61="",ABS($BI$5-W61)+5,"Fehler"))))</f>
        <v>12</v>
      </c>
      <c r="Z61" s="31">
        <v>195</v>
      </c>
      <c r="AA61" s="47" t="s">
        <v>62</v>
      </c>
      <c r="AB61" s="39">
        <f>IF(ISBLANK($C61),"",IF(ISBLANK(Z61),"",IF(AA61="x",ABS($BI$7-Z61),IF(AA61="",ABS($BI$7-Z61)+5,"Fehler"))))</f>
        <v>45</v>
      </c>
      <c r="AC61" s="51" t="s">
        <v>62</v>
      </c>
      <c r="AD61" s="42">
        <f t="shared" si="11"/>
        <v>0</v>
      </c>
      <c r="AE61" s="55" t="s">
        <v>62</v>
      </c>
      <c r="AF61" s="39">
        <f t="shared" si="12"/>
        <v>0</v>
      </c>
      <c r="AG61" s="51" t="s">
        <v>62</v>
      </c>
      <c r="AH61" s="42">
        <f t="shared" si="13"/>
        <v>0</v>
      </c>
      <c r="AI61" s="31">
        <v>27</v>
      </c>
      <c r="AJ61" s="47" t="s">
        <v>62</v>
      </c>
      <c r="AK61" s="39">
        <f>IF(ISBLANK($C61),"",IF(ISBLANK(AI61),"",IF(AJ61="x",ABS($BI$9-AI61),IF(AJ61="",ABS($BI$9-AI61)+5,"Fehler"))))</f>
        <v>9</v>
      </c>
      <c r="AL61" s="20">
        <v>30</v>
      </c>
      <c r="AM61" s="2">
        <f t="shared" si="14"/>
        <v>-148</v>
      </c>
      <c r="AN61" s="3">
        <f>IF(ISBLANK($C61),"",RANK($AM61,AM$54:AM$70))</f>
        <v>14</v>
      </c>
      <c r="AO61" s="3">
        <f>IF(ISBLANK($C61),"",RANK($AM61,AM$40:AM$75))</f>
        <v>26</v>
      </c>
      <c r="AP61" s="5">
        <f>IF(ISBLANK($C61),"",RANK($AM61,AM$3:AM$75))</f>
        <v>54</v>
      </c>
      <c r="AQ61" s="57" t="s">
        <v>62</v>
      </c>
      <c r="AR61" s="42">
        <f t="shared" si="15"/>
        <v>0</v>
      </c>
      <c r="AS61" s="31">
        <v>1050</v>
      </c>
      <c r="AT61" s="55" t="s">
        <v>62</v>
      </c>
      <c r="AU61" s="39">
        <f>IF(ISBLANK($C61),"",IF(ISBLANK(AS61),"",IF(AT61="x",ABS($BI$11-AS61)/$BJ$11,IF(AT61="",ABS($BI$11-AS61)/$BJ$11+5,"Fehler"))))</f>
        <v>5.92</v>
      </c>
      <c r="AV61" s="15">
        <v>3750</v>
      </c>
      <c r="AW61" s="51" t="s">
        <v>62</v>
      </c>
      <c r="AX61" s="42">
        <f>IF(ISBLANK($C61),"",IF(ISBLANK(AV61),"",IF(AW61="x",ABS($BI$13-AV61)/$BJ$13,IF(AW61="",ABS($BI$13-AV61)/$BJ$13+5,"Fehler"))))</f>
        <v>0</v>
      </c>
      <c r="AY61" s="34">
        <v>140</v>
      </c>
      <c r="AZ61" s="61" t="s">
        <v>62</v>
      </c>
      <c r="BA61" s="45">
        <f>IF(ISBLANK($C61),"",IF(ISBLANK(AY61),"",IF(AZ61="x",ABS($BI$15-AY61)/$BJ$15,IF(AZ61="",ABS($BI$15-AY62)/$BJ$15+5,"Fehler"))))</f>
        <v>7.2</v>
      </c>
      <c r="BB61" s="33">
        <f t="shared" si="16"/>
        <v>-13.120000000000001</v>
      </c>
      <c r="BC61" s="3">
        <f>IF(ISBLANK($C61),"",RANK($BB61,BB$54:BB$70))</f>
        <v>3</v>
      </c>
      <c r="BD61" s="3">
        <f>IF(ISBLANK($C61),"",RANK($BB61,BB$40:BB$75))</f>
        <v>4</v>
      </c>
      <c r="BE61" s="25">
        <f>IF(ISBLANK($C61),"",RANK($BB61,BB$3:BB$75))</f>
        <v>4</v>
      </c>
      <c r="BF61" s="16"/>
    </row>
    <row r="62" spans="1:58" ht="15">
      <c r="A62" s="82" t="s">
        <v>37</v>
      </c>
      <c r="B62" s="82">
        <v>83</v>
      </c>
      <c r="C62" s="75" t="s">
        <v>302</v>
      </c>
      <c r="D62" s="76">
        <v>41363</v>
      </c>
      <c r="E62" s="76" t="s">
        <v>40</v>
      </c>
      <c r="F62" s="74" t="s">
        <v>314</v>
      </c>
      <c r="G62" s="74" t="s">
        <v>314</v>
      </c>
      <c r="H62" s="19">
        <v>53</v>
      </c>
      <c r="I62" s="70">
        <v>77.8</v>
      </c>
      <c r="L62" s="19" t="s">
        <v>62</v>
      </c>
      <c r="M62" s="75" t="s">
        <v>239</v>
      </c>
      <c r="N62" s="76" t="s">
        <v>240</v>
      </c>
      <c r="O62" s="76" t="s">
        <v>241</v>
      </c>
      <c r="Q62" s="76">
        <v>1981</v>
      </c>
      <c r="R62" s="76">
        <v>1897</v>
      </c>
      <c r="S62" s="76">
        <v>115</v>
      </c>
      <c r="T62" s="28">
        <v>128</v>
      </c>
      <c r="U62" s="47" t="s">
        <v>62</v>
      </c>
      <c r="V62" s="39">
        <f>IF(ISBLANK($C62),"",IF(ISBLANK(T62),"",IF(U62="x",ABS($BI$3-T62),IF(U62="",ABS($BI$3-T62)+5,"Fehler"))))</f>
        <v>43</v>
      </c>
      <c r="W62" s="15">
        <v>35</v>
      </c>
      <c r="X62" s="52" t="s">
        <v>62</v>
      </c>
      <c r="Y62" s="42">
        <f>IF(ISBLANK($C62),"",IF(ISBLANK(W62),"",IF(X62="x",ABS($BI$5-W62),IF(X62="",ABS($BI$5-W62)+5,"Fehler"))))</f>
        <v>6</v>
      </c>
      <c r="Z62" s="31">
        <v>203</v>
      </c>
      <c r="AA62" s="47" t="s">
        <v>62</v>
      </c>
      <c r="AB62" s="39">
        <f>IF(ISBLANK($C62),"",IF(ISBLANK(Z62),"",IF(AA62="x",ABS($BI$7-Z62),IF(AA62="",ABS($BI$7-Z62)+5,"Fehler"))))</f>
        <v>53</v>
      </c>
      <c r="AC62" s="51" t="s">
        <v>62</v>
      </c>
      <c r="AD62" s="42">
        <f t="shared" si="11"/>
        <v>0</v>
      </c>
      <c r="AE62" s="55" t="s">
        <v>62</v>
      </c>
      <c r="AF62" s="39">
        <f t="shared" si="12"/>
        <v>0</v>
      </c>
      <c r="AG62" s="51" t="s">
        <v>62</v>
      </c>
      <c r="AH62" s="42">
        <f t="shared" si="13"/>
        <v>0</v>
      </c>
      <c r="AI62" s="31">
        <v>19</v>
      </c>
      <c r="AJ62" s="47" t="s">
        <v>62</v>
      </c>
      <c r="AK62" s="39">
        <f>IF(ISBLANK($C62),"",IF(ISBLANK(AI62),"",IF(AJ62="x",ABS($BI$9-AI62),IF(AJ62="",ABS($BI$9-AI62)+5,"Fehler"))))</f>
        <v>1</v>
      </c>
      <c r="AL62" s="20">
        <v>0</v>
      </c>
      <c r="AM62" s="2">
        <f t="shared" si="14"/>
        <v>-103</v>
      </c>
      <c r="AN62" s="3">
        <f>IF(ISBLANK($C62),"",RANK($AM62,AM$54:AM$70))</f>
        <v>8</v>
      </c>
      <c r="AO62" s="3">
        <f>IF(ISBLANK($C62),"",RANK($AM62,AM$40:AM$75))</f>
        <v>18</v>
      </c>
      <c r="AP62" s="5">
        <f>IF(ISBLANK($C62),"",RANK($AM62,AM$3:AM$75))</f>
        <v>45</v>
      </c>
      <c r="AQ62" s="57" t="s">
        <v>62</v>
      </c>
      <c r="AR62" s="42">
        <f t="shared" si="15"/>
        <v>0</v>
      </c>
      <c r="AS62" s="31">
        <v>1250</v>
      </c>
      <c r="AT62" s="55" t="s">
        <v>62</v>
      </c>
      <c r="AU62" s="39">
        <f>IF(ISBLANK($C62),"",IF(ISBLANK(AS62),"",IF(AT62="x",ABS($BI$11-AS62)/$BJ$11,IF(AT62="",ABS($BI$11-AS62)/$BJ$11+5,"Fehler"))))</f>
        <v>1.92</v>
      </c>
      <c r="AV62" s="15">
        <v>2273</v>
      </c>
      <c r="AW62" s="51" t="s">
        <v>62</v>
      </c>
      <c r="AX62" s="42">
        <f>IF(ISBLANK($C62),"",IF(ISBLANK(AV62),"",IF(AW62="x",ABS($BI$13-AV62)/$BJ$13,IF(AW62="",ABS($BI$13-AV62)/$BJ$13+5,"Fehler"))))</f>
        <v>14.77</v>
      </c>
      <c r="AY62" s="34">
        <v>183</v>
      </c>
      <c r="AZ62" s="61" t="s">
        <v>62</v>
      </c>
      <c r="BA62" s="45">
        <f>IF(ISBLANK($C62),"",IF(ISBLANK(AY62),"",IF(AZ62="x",ABS($BI$15-AY62)/$BJ$15,IF(AZ62="",ABS($BI$15-AY63)/$BJ$15+5,"Fehler"))))</f>
        <v>1.4</v>
      </c>
      <c r="BB62" s="33">
        <f t="shared" si="16"/>
        <v>-18.089999999999996</v>
      </c>
      <c r="BC62" s="3">
        <f>IF(ISBLANK($C62),"",RANK($BB62,BB$54:BB$70))</f>
        <v>4</v>
      </c>
      <c r="BD62" s="3">
        <f>IF(ISBLANK($C62),"",RANK($BB62,BB$40:BB$75))</f>
        <v>5</v>
      </c>
      <c r="BE62" s="25">
        <f>IF(ISBLANK($C62),"",RANK($BB62,BB$3:BB$75))</f>
        <v>8</v>
      </c>
      <c r="BF62" s="16"/>
    </row>
    <row r="63" spans="1:58" ht="15">
      <c r="A63" s="82" t="s">
        <v>37</v>
      </c>
      <c r="B63" s="82">
        <v>84</v>
      </c>
      <c r="C63" s="75" t="s">
        <v>227</v>
      </c>
      <c r="D63" s="76">
        <v>53474</v>
      </c>
      <c r="E63" s="76" t="s">
        <v>248</v>
      </c>
      <c r="F63" s="74" t="s">
        <v>314</v>
      </c>
      <c r="G63" s="74" t="s">
        <v>314</v>
      </c>
      <c r="H63" s="19">
        <v>62</v>
      </c>
      <c r="I63" s="70">
        <v>54.8</v>
      </c>
      <c r="M63" s="75" t="s">
        <v>228</v>
      </c>
      <c r="N63" s="76" t="s">
        <v>34</v>
      </c>
      <c r="O63" s="76" t="s">
        <v>229</v>
      </c>
      <c r="Q63" s="76">
        <v>1983</v>
      </c>
      <c r="R63" s="76">
        <v>3000</v>
      </c>
      <c r="S63" s="76">
        <v>204</v>
      </c>
      <c r="T63" s="28">
        <v>115</v>
      </c>
      <c r="U63" s="47" t="s">
        <v>62</v>
      </c>
      <c r="V63" s="39">
        <f>IF(ISBLANK($C63),"",IF(ISBLANK(T63),"",IF(U63="x",ABS($BI$3-T63),IF(U63="",ABS($BI$3-T63)+5,"Fehler"))))</f>
        <v>30</v>
      </c>
      <c r="W63" s="15">
        <v>43</v>
      </c>
      <c r="X63" s="52" t="s">
        <v>62</v>
      </c>
      <c r="Y63" s="42">
        <f>IF(ISBLANK($C63),"",IF(ISBLANK(W63),"",IF(X63="x",ABS($BI$5-W63),IF(X63="",ABS($BI$5-W63)+5,"Fehler"))))</f>
        <v>14</v>
      </c>
      <c r="Z63" s="31">
        <v>231</v>
      </c>
      <c r="AA63" s="47" t="s">
        <v>62</v>
      </c>
      <c r="AB63" s="39">
        <f>IF(ISBLANK($C63),"",IF(ISBLANK(Z63),"",IF(AA63="x",ABS($BI$7-Z63),IF(AA63="",ABS($BI$7-Z63)+5,"Fehler"))))</f>
        <v>81</v>
      </c>
      <c r="AC63" s="51" t="s">
        <v>62</v>
      </c>
      <c r="AD63" s="42">
        <f t="shared" si="11"/>
        <v>0</v>
      </c>
      <c r="AE63" s="55" t="s">
        <v>62</v>
      </c>
      <c r="AF63" s="39">
        <f t="shared" si="12"/>
        <v>0</v>
      </c>
      <c r="AG63" s="51" t="s">
        <v>62</v>
      </c>
      <c r="AH63" s="42">
        <f t="shared" si="13"/>
        <v>0</v>
      </c>
      <c r="AI63" s="31">
        <v>20</v>
      </c>
      <c r="AJ63" s="47" t="s">
        <v>62</v>
      </c>
      <c r="AK63" s="39">
        <f>IF(ISBLANK($C63),"",IF(ISBLANK(AI63),"",IF(AJ63="x",ABS($BI$9-AI63),IF(AJ63="",ABS($BI$9-AI63)+5,"Fehler"))))</f>
        <v>2</v>
      </c>
      <c r="AL63" s="20">
        <v>20</v>
      </c>
      <c r="AM63" s="2">
        <f t="shared" si="14"/>
        <v>-147</v>
      </c>
      <c r="AN63" s="3">
        <f>IF(ISBLANK($C63),"",RANK($AM63,AM$54:AM$70))</f>
        <v>13</v>
      </c>
      <c r="AO63" s="3">
        <f>IF(ISBLANK($C63),"",RANK($AM63,AM$40:AM$75))</f>
        <v>24</v>
      </c>
      <c r="AP63" s="5">
        <f>IF(ISBLANK($C63),"",RANK($AM63,AM$3:AM$75))</f>
        <v>52</v>
      </c>
      <c r="AQ63" s="57" t="s">
        <v>62</v>
      </c>
      <c r="AR63" s="42">
        <f t="shared" si="15"/>
        <v>0</v>
      </c>
      <c r="AS63" s="31">
        <v>1900</v>
      </c>
      <c r="AT63" s="55" t="s">
        <v>62</v>
      </c>
      <c r="AU63" s="39">
        <f>IF(ISBLANK($C63),"",IF(ISBLANK(AS63),"",IF(AT63="x",ABS($BI$11-AS63)/$BJ$11,IF(AT63="",ABS($BI$11-AS63)/$BJ$11+5,"Fehler"))))</f>
        <v>11.08</v>
      </c>
      <c r="AV63" s="15">
        <v>1430</v>
      </c>
      <c r="AW63" s="51" t="s">
        <v>62</v>
      </c>
      <c r="AX63" s="42">
        <f>IF(ISBLANK($C63),"",IF(ISBLANK(AV63),"",IF(AW63="x",ABS($BI$13-AV63)/$BJ$13,IF(AW63="",ABS($BI$13-AV63)/$BJ$13+5,"Fehler"))))</f>
        <v>23.2</v>
      </c>
      <c r="AY63" s="34">
        <v>165</v>
      </c>
      <c r="AZ63" s="61" t="s">
        <v>62</v>
      </c>
      <c r="BA63" s="45">
        <f>IF(ISBLANK($C63),"",IF(ISBLANK(AY63),"",IF(AZ63="x",ABS($BI$15-AY63)/$BJ$15,IF(AZ63="",ABS($BI$15-AY64)/$BJ$15+5,"Fehler"))))</f>
        <v>2.2</v>
      </c>
      <c r="BB63" s="33">
        <f t="shared" si="16"/>
        <v>-36.480000000000004</v>
      </c>
      <c r="BC63" s="3">
        <f>IF(ISBLANK($C63),"",RANK($BB63,BB$54:BB$70))</f>
        <v>13</v>
      </c>
      <c r="BD63" s="3">
        <f>IF(ISBLANK($C63),"",RANK($BB63,BB$40:BB$75))</f>
        <v>22</v>
      </c>
      <c r="BE63" s="25">
        <f>IF(ISBLANK($C63),"",RANK($BB63,BB$3:BB$75))</f>
        <v>36</v>
      </c>
      <c r="BF63" s="16"/>
    </row>
    <row r="64" spans="1:58" ht="15">
      <c r="A64" s="90" t="s">
        <v>37</v>
      </c>
      <c r="B64" s="82">
        <v>85</v>
      </c>
      <c r="C64" s="75" t="s">
        <v>230</v>
      </c>
      <c r="D64" s="76">
        <v>51503</v>
      </c>
      <c r="E64" s="76" t="s">
        <v>31</v>
      </c>
      <c r="F64" s="74" t="s">
        <v>314</v>
      </c>
      <c r="G64" s="74" t="s">
        <v>314</v>
      </c>
      <c r="H64" s="19">
        <v>52</v>
      </c>
      <c r="I64" s="70">
        <v>3.3</v>
      </c>
      <c r="M64" s="75" t="s">
        <v>231</v>
      </c>
      <c r="N64" s="76" t="s">
        <v>232</v>
      </c>
      <c r="O64" s="76">
        <v>914</v>
      </c>
      <c r="Q64" s="76">
        <v>1972</v>
      </c>
      <c r="R64" s="76">
        <v>1700</v>
      </c>
      <c r="S64" s="76">
        <v>80</v>
      </c>
      <c r="T64" s="28">
        <v>96</v>
      </c>
      <c r="U64" s="47" t="s">
        <v>62</v>
      </c>
      <c r="V64" s="39">
        <f>IF(ISBLANK($C64),"",IF(ISBLANK(T64),"",IF(U64="x",ABS($BI$3-T64),IF(U64="",ABS($BI$3-T64)+5,"Fehler"))))</f>
        <v>11</v>
      </c>
      <c r="W64" s="15">
        <v>56</v>
      </c>
      <c r="X64" s="52" t="s">
        <v>62</v>
      </c>
      <c r="Y64" s="42">
        <f>IF(ISBLANK($C64),"",IF(ISBLANK(W64),"",IF(X64="x",ABS($BI$5-W64),IF(X64="",ABS($BI$5-W64)+5,"Fehler"))))</f>
        <v>27</v>
      </c>
      <c r="Z64" s="31">
        <v>177</v>
      </c>
      <c r="AA64" s="47" t="s">
        <v>62</v>
      </c>
      <c r="AB64" s="39">
        <f>IF(ISBLANK($C64),"",IF(ISBLANK(Z64),"",IF(AA64="x",ABS($BI$7-Z64),IF(AA64="",ABS($BI$7-Z64)+5,"Fehler"))))</f>
        <v>27</v>
      </c>
      <c r="AC64" s="51" t="s">
        <v>62</v>
      </c>
      <c r="AD64" s="42">
        <f t="shared" si="11"/>
        <v>0</v>
      </c>
      <c r="AE64" s="55" t="s">
        <v>62</v>
      </c>
      <c r="AF64" s="39">
        <f t="shared" si="12"/>
        <v>0</v>
      </c>
      <c r="AG64" s="51" t="s">
        <v>62</v>
      </c>
      <c r="AH64" s="42">
        <f t="shared" si="13"/>
        <v>0</v>
      </c>
      <c r="AI64" s="31">
        <v>37</v>
      </c>
      <c r="AJ64" s="47" t="s">
        <v>62</v>
      </c>
      <c r="AK64" s="39">
        <f>IF(ISBLANK($C64),"",IF(ISBLANK(AI64),"",IF(AJ64="x",ABS($BI$9-AI64),IF(AJ64="",ABS($BI$9-AI64)+5,"Fehler"))))</f>
        <v>19</v>
      </c>
      <c r="AL64" s="20">
        <v>20</v>
      </c>
      <c r="AM64" s="2">
        <f t="shared" si="14"/>
        <v>-104</v>
      </c>
      <c r="AN64" s="3">
        <f>IF(ISBLANK($C64),"",RANK($AM64,AM$54:AM$70))</f>
        <v>9</v>
      </c>
      <c r="AO64" s="3">
        <f>IF(ISBLANK($C64),"",RANK($AM64,AM$40:AM$75))</f>
        <v>19</v>
      </c>
      <c r="AP64" s="5">
        <f>IF(ISBLANK($C64),"",RANK($AM64,AM$3:AM$75))</f>
        <v>46</v>
      </c>
      <c r="AQ64" s="57"/>
      <c r="AR64" s="42">
        <f t="shared" si="15"/>
        <v>5</v>
      </c>
      <c r="AS64" s="31">
        <v>1100</v>
      </c>
      <c r="AT64" s="55" t="s">
        <v>62</v>
      </c>
      <c r="AU64" s="39">
        <f>IF(ISBLANK($C64),"",IF(ISBLANK(AS64),"",IF(AT64="x",ABS($BI$11-AS64)/$BJ$11,IF(AT64="",ABS($BI$11-AS64)/$BJ$11+5,"Fehler"))))</f>
        <v>4.92</v>
      </c>
      <c r="AV64" s="15">
        <v>2500</v>
      </c>
      <c r="AW64" s="51" t="s">
        <v>62</v>
      </c>
      <c r="AX64" s="42">
        <f>IF(ISBLANK($C64),"",IF(ISBLANK(AV64),"",IF(AW64="x",ABS($BI$13-AV64)/$BJ$13,IF(AW64="",ABS($BI$13-AV64)/$BJ$13+5,"Fehler"))))</f>
        <v>12.5</v>
      </c>
      <c r="AY64" s="34">
        <v>150</v>
      </c>
      <c r="AZ64" s="61" t="s">
        <v>62</v>
      </c>
      <c r="BA64" s="45">
        <f>IF(ISBLANK($C64),"",IF(ISBLANK(AY64),"",IF(AZ64="x",ABS($BI$15-AY64)/$BJ$15,IF(AZ64="",ABS($BI$15-AY65)/$BJ$15+5,"Fehler"))))</f>
        <v>5.2</v>
      </c>
      <c r="BB64" s="33">
        <f t="shared" si="16"/>
        <v>-27.62</v>
      </c>
      <c r="BC64" s="3">
        <f>IF(ISBLANK($C64),"",RANK($BB64,BB$54:BB$70))</f>
        <v>8</v>
      </c>
      <c r="BD64" s="3">
        <f>IF(ISBLANK($C64),"",RANK($BB64,BB$40:BB$75))</f>
        <v>14</v>
      </c>
      <c r="BE64" s="25">
        <f>IF(ISBLANK($C64),"",RANK($BB64,BB$3:BB$75))</f>
        <v>21</v>
      </c>
      <c r="BF64" s="16"/>
    </row>
    <row r="65" spans="1:58" ht="15">
      <c r="A65" s="82" t="s">
        <v>37</v>
      </c>
      <c r="B65" s="82">
        <v>86</v>
      </c>
      <c r="C65" s="75" t="s">
        <v>197</v>
      </c>
      <c r="D65" s="76">
        <v>51469</v>
      </c>
      <c r="E65" s="76" t="s">
        <v>293</v>
      </c>
      <c r="F65" s="74" t="s">
        <v>314</v>
      </c>
      <c r="G65" s="74" t="s">
        <v>314</v>
      </c>
      <c r="H65" s="19">
        <v>80</v>
      </c>
      <c r="I65" s="70">
        <v>24.8</v>
      </c>
      <c r="J65" s="19" t="s">
        <v>158</v>
      </c>
      <c r="K65" s="19" t="s">
        <v>158</v>
      </c>
      <c r="L65" s="19" t="s">
        <v>158</v>
      </c>
      <c r="M65" s="75" t="s">
        <v>198</v>
      </c>
      <c r="N65" s="76" t="s">
        <v>34</v>
      </c>
      <c r="O65" s="76" t="s">
        <v>199</v>
      </c>
      <c r="Q65" s="76">
        <v>1976</v>
      </c>
      <c r="R65" s="76">
        <v>2653</v>
      </c>
      <c r="S65" s="76">
        <v>175</v>
      </c>
      <c r="T65" s="28">
        <v>68</v>
      </c>
      <c r="U65" s="47" t="s">
        <v>62</v>
      </c>
      <c r="V65" s="39">
        <f>IF(ISBLANK($C65),"",IF(ISBLANK(T65),"",IF(U65="x",ABS($BI$3-T65),IF(U65="",ABS($BI$3-T65)+5,"Fehler"))))</f>
        <v>17</v>
      </c>
      <c r="W65" s="15">
        <v>106</v>
      </c>
      <c r="X65" s="52" t="s">
        <v>62</v>
      </c>
      <c r="Y65" s="42">
        <f>IF(ISBLANK($C65),"",IF(ISBLANK(W65),"",IF(X65="x",ABS($BI$5-W65),IF(X65="",ABS($BI$5-W65)+5,"Fehler"))))</f>
        <v>77</v>
      </c>
      <c r="Z65" s="31">
        <v>196</v>
      </c>
      <c r="AA65" s="47" t="s">
        <v>62</v>
      </c>
      <c r="AB65" s="39">
        <f>IF(ISBLANK($C65),"",IF(ISBLANK(Z65),"",IF(AA65="x",ABS($BI$7-Z65),IF(AA65="",ABS($BI$7-Z65)+5,"Fehler"))))</f>
        <v>46</v>
      </c>
      <c r="AC65" s="51" t="s">
        <v>62</v>
      </c>
      <c r="AD65" s="42">
        <f t="shared" si="11"/>
        <v>0</v>
      </c>
      <c r="AE65" s="55" t="s">
        <v>62</v>
      </c>
      <c r="AF65" s="39">
        <f t="shared" si="12"/>
        <v>0</v>
      </c>
      <c r="AG65" s="51" t="s">
        <v>62</v>
      </c>
      <c r="AH65" s="42">
        <f t="shared" si="13"/>
        <v>0</v>
      </c>
      <c r="AI65" s="31">
        <v>38</v>
      </c>
      <c r="AJ65" s="47" t="s">
        <v>62</v>
      </c>
      <c r="AK65" s="39">
        <f>IF(ISBLANK($C65),"",IF(ISBLANK(AI65),"",IF(AJ65="x",ABS($BI$9-AI65),IF(AJ65="",ABS($BI$9-AI65)+5,"Fehler"))))</f>
        <v>20</v>
      </c>
      <c r="AL65" s="20">
        <v>200</v>
      </c>
      <c r="AM65" s="2">
        <f t="shared" si="14"/>
        <v>-360</v>
      </c>
      <c r="AN65" s="3">
        <f>IF(ISBLANK($C65),"",RANK($AM65,AM$54:AM$70))</f>
        <v>17</v>
      </c>
      <c r="AO65" s="3">
        <f>IF(ISBLANK($C65),"",RANK($AM65,AM$40:AM$75))</f>
        <v>32</v>
      </c>
      <c r="AP65" s="5">
        <f>IF(ISBLANK($C65),"",RANK($AM65,AM$3:AM$75))</f>
        <v>61</v>
      </c>
      <c r="AQ65" s="57"/>
      <c r="AR65" s="42">
        <f t="shared" si="15"/>
        <v>5</v>
      </c>
      <c r="AS65" s="31">
        <v>1400</v>
      </c>
      <c r="AT65" s="55" t="s">
        <v>62</v>
      </c>
      <c r="AU65" s="39">
        <f>IF(ISBLANK($C65),"",IF(ISBLANK(AS65),"",IF(AT65="x",ABS($BI$11-AS65)/$BJ$11,IF(AT65="",ABS($BI$11-AS65)/$BJ$11+5,"Fehler"))))</f>
        <v>1.08</v>
      </c>
      <c r="AV65" s="15">
        <v>5000</v>
      </c>
      <c r="AW65" s="51" t="s">
        <v>62</v>
      </c>
      <c r="AX65" s="42">
        <f>IF(ISBLANK($C65),"",IF(ISBLANK(AV65),"",IF(AW65="x",ABS($BI$13-AV65)/$BJ$13,IF(AW65="",ABS($BI$13-AV65)/$BJ$13+5,"Fehler"))))</f>
        <v>12.5</v>
      </c>
      <c r="AY65" s="34">
        <v>120</v>
      </c>
      <c r="AZ65" s="61" t="s">
        <v>62</v>
      </c>
      <c r="BA65" s="45">
        <f>IF(ISBLANK($C65),"",IF(ISBLANK(AY65),"",IF(AZ65="x",ABS($BI$15-AY65)/$BJ$15,IF(AZ65="",ABS($BI$15-AY66)/$BJ$15+5,"Fehler"))))</f>
        <v>11.2</v>
      </c>
      <c r="BB65" s="33">
        <f t="shared" si="16"/>
        <v>-29.779999999999998</v>
      </c>
      <c r="BC65" s="3">
        <f>IF(ISBLANK($C65),"",RANK($BB65,BB$54:BB$70))</f>
        <v>10</v>
      </c>
      <c r="BD65" s="3">
        <f>IF(ISBLANK($C65),"",RANK($BB65,BB$40:BB$75))</f>
        <v>16</v>
      </c>
      <c r="BE65" s="25">
        <f>IF(ISBLANK($C65),"",RANK($BB65,BB$3:BB$75))</f>
        <v>24</v>
      </c>
      <c r="BF65" s="16"/>
    </row>
    <row r="66" spans="1:58" ht="15">
      <c r="A66" s="82" t="s">
        <v>37</v>
      </c>
      <c r="B66" s="82">
        <v>87</v>
      </c>
      <c r="C66" s="75" t="s">
        <v>233</v>
      </c>
      <c r="D66" s="76">
        <v>53578</v>
      </c>
      <c r="E66" s="76" t="s">
        <v>113</v>
      </c>
      <c r="F66" s="74" t="s">
        <v>314</v>
      </c>
      <c r="G66" s="74" t="s">
        <v>314</v>
      </c>
      <c r="H66" s="19">
        <v>40</v>
      </c>
      <c r="I66" s="71">
        <v>33.8</v>
      </c>
      <c r="M66" s="75" t="s">
        <v>234</v>
      </c>
      <c r="N66" s="76" t="s">
        <v>143</v>
      </c>
      <c r="O66" s="76" t="s">
        <v>235</v>
      </c>
      <c r="Q66" s="76">
        <v>1987</v>
      </c>
      <c r="R66" s="76">
        <v>1263</v>
      </c>
      <c r="S66" s="76">
        <v>115</v>
      </c>
      <c r="T66" s="28">
        <v>71</v>
      </c>
      <c r="U66" s="47" t="s">
        <v>62</v>
      </c>
      <c r="V66" s="39">
        <f>IF(ISBLANK($C66),"",IF(ISBLANK(T66),"",IF(U66="x",ABS($BI$3-T66),IF(U66="",ABS($BI$3-T66)+5,"Fehler"))))</f>
        <v>14</v>
      </c>
      <c r="W66" s="15">
        <v>52</v>
      </c>
      <c r="X66" s="52" t="s">
        <v>62</v>
      </c>
      <c r="Y66" s="42">
        <f>IF(ISBLANK($C66),"",IF(ISBLANK(W66),"",IF(X66="x",ABS($BI$5-W66),IF(X66="",ABS($BI$5-W66)+5,"Fehler"))))</f>
        <v>23</v>
      </c>
      <c r="Z66" s="31">
        <v>143</v>
      </c>
      <c r="AA66" s="47" t="s">
        <v>62</v>
      </c>
      <c r="AB66" s="39">
        <f>IF(ISBLANK($C66),"",IF(ISBLANK(Z66),"",IF(AA66="x",ABS($BI$7-Z66),IF(AA66="",ABS($BI$7-Z66)+5,"Fehler"))))</f>
        <v>7</v>
      </c>
      <c r="AC66" s="51" t="s">
        <v>62</v>
      </c>
      <c r="AD66" s="42">
        <f t="shared" si="11"/>
        <v>0</v>
      </c>
      <c r="AE66" s="55" t="s">
        <v>62</v>
      </c>
      <c r="AF66" s="39">
        <f t="shared" si="12"/>
        <v>0</v>
      </c>
      <c r="AG66" s="51" t="s">
        <v>62</v>
      </c>
      <c r="AH66" s="42">
        <f t="shared" si="13"/>
        <v>0</v>
      </c>
      <c r="AI66" s="31">
        <v>33</v>
      </c>
      <c r="AJ66" s="47" t="s">
        <v>62</v>
      </c>
      <c r="AK66" s="39">
        <f>IF(ISBLANK($C66),"",IF(ISBLANK(AI66),"",IF(AJ66="x",ABS($BI$9-AI66),IF(AJ66="",ABS($BI$9-AI66)+5,"Fehler"))))</f>
        <v>15</v>
      </c>
      <c r="AL66" s="20">
        <v>20</v>
      </c>
      <c r="AM66" s="2">
        <f t="shared" si="14"/>
        <v>-79</v>
      </c>
      <c r="AN66" s="3">
        <f>IF(ISBLANK($C66),"",RANK($AM66,AM$54:AM$70))</f>
        <v>5</v>
      </c>
      <c r="AO66" s="3">
        <f>IF(ISBLANK($C66),"",RANK($AM66,AM$40:AM$75))</f>
        <v>13</v>
      </c>
      <c r="AP66" s="5">
        <f>IF(ISBLANK($C66),"",RANK($AM66,AM$3:AM$75))</f>
        <v>38</v>
      </c>
      <c r="AQ66" s="57" t="s">
        <v>62</v>
      </c>
      <c r="AR66" s="42">
        <f t="shared" si="15"/>
        <v>0</v>
      </c>
      <c r="AS66" s="31">
        <v>900</v>
      </c>
      <c r="AT66" s="55" t="s">
        <v>62</v>
      </c>
      <c r="AU66" s="39">
        <f>IF(ISBLANK($C66),"",IF(ISBLANK(AS66),"",IF(AT66="x",ABS($BI$11-AS66)/$BJ$11,IF(AT66="",ABS($BI$11-AS66)/$BJ$11+5,"Fehler"))))</f>
        <v>8.92</v>
      </c>
      <c r="AV66" s="15">
        <v>2183</v>
      </c>
      <c r="AW66" s="51" t="s">
        <v>62</v>
      </c>
      <c r="AX66" s="42">
        <f>IF(ISBLANK($C66),"",IF(ISBLANK(AV66),"",IF(AW66="x",ABS($BI$13-AV66)/$BJ$13,IF(AW66="",ABS($BI$13-AV66)/$BJ$13+5,"Fehler"))))</f>
        <v>15.67</v>
      </c>
      <c r="AY66" s="34">
        <v>103</v>
      </c>
      <c r="AZ66" s="61" t="s">
        <v>62</v>
      </c>
      <c r="BA66" s="45">
        <f>IF(ISBLANK($C66),"",IF(ISBLANK(AY66),"",IF(AZ66="x",ABS($BI$15-AY66)/$BJ$15,IF(AZ66="",ABS($BI$15-AY67)/$BJ$15+5,"Fehler"))))</f>
        <v>14.6</v>
      </c>
      <c r="BB66" s="33">
        <f t="shared" si="16"/>
        <v>-39.19</v>
      </c>
      <c r="BC66" s="3">
        <f>IF(ISBLANK($C66),"",RANK($BB66,BB$54:BB$70))</f>
        <v>15</v>
      </c>
      <c r="BD66" s="3">
        <f>IF(ISBLANK($C66),"",RANK($BB66,BB$40:BB$75))</f>
        <v>24</v>
      </c>
      <c r="BE66" s="25">
        <f>IF(ISBLANK($C66),"",RANK($BB66,BB$3:BB$75))</f>
        <v>41</v>
      </c>
      <c r="BF66" s="16"/>
    </row>
    <row r="67" spans="1:58" ht="15">
      <c r="A67" s="91" t="s">
        <v>37</v>
      </c>
      <c r="B67" s="82">
        <v>88</v>
      </c>
      <c r="C67" s="75" t="s">
        <v>236</v>
      </c>
      <c r="D67" s="76">
        <v>53797</v>
      </c>
      <c r="E67" s="76" t="s">
        <v>211</v>
      </c>
      <c r="F67" s="74" t="s">
        <v>314</v>
      </c>
      <c r="G67" s="74" t="s">
        <v>314</v>
      </c>
      <c r="H67" s="19">
        <v>61</v>
      </c>
      <c r="I67" s="70">
        <v>4.4</v>
      </c>
      <c r="M67" s="75" t="s">
        <v>237</v>
      </c>
      <c r="N67" s="76" t="s">
        <v>238</v>
      </c>
      <c r="O67" s="76" t="s">
        <v>35</v>
      </c>
      <c r="Q67" s="76">
        <v>1986</v>
      </c>
      <c r="R67" s="76">
        <v>2500</v>
      </c>
      <c r="S67" s="76">
        <v>163</v>
      </c>
      <c r="T67" s="28">
        <v>107</v>
      </c>
      <c r="U67" s="47" t="s">
        <v>62</v>
      </c>
      <c r="V67" s="39">
        <f>IF(ISBLANK($C67),"",IF(ISBLANK(T67),"",IF(U67="x",ABS($BI$3-T67),IF(U67="",ABS($BI$3-T67)+5,"Fehler"))))</f>
        <v>22</v>
      </c>
      <c r="W67" s="15">
        <v>58</v>
      </c>
      <c r="X67" s="52" t="s">
        <v>62</v>
      </c>
      <c r="Y67" s="42">
        <f>IF(ISBLANK($C67),"",IF(ISBLANK(W67),"",IF(X67="x",ABS($BI$5-W67),IF(X67="",ABS($BI$5-W67)+5,"Fehler"))))</f>
        <v>29</v>
      </c>
      <c r="Z67" s="31">
        <v>186</v>
      </c>
      <c r="AA67" s="47" t="s">
        <v>62</v>
      </c>
      <c r="AB67" s="39">
        <f>IF(ISBLANK($C67),"",IF(ISBLANK(Z67),"",IF(AA67="x",ABS($BI$7-Z67),IF(AA67="",ABS($BI$7-Z67)+5,"Fehler"))))</f>
        <v>36</v>
      </c>
      <c r="AC67" s="51" t="s">
        <v>62</v>
      </c>
      <c r="AD67" s="42">
        <f t="shared" si="11"/>
        <v>0</v>
      </c>
      <c r="AE67" s="55" t="s">
        <v>62</v>
      </c>
      <c r="AF67" s="39">
        <f t="shared" si="12"/>
        <v>0</v>
      </c>
      <c r="AG67" s="51" t="s">
        <v>62</v>
      </c>
      <c r="AH67" s="42">
        <f t="shared" si="13"/>
        <v>0</v>
      </c>
      <c r="AI67" s="31">
        <v>25</v>
      </c>
      <c r="AJ67" s="47" t="s">
        <v>62</v>
      </c>
      <c r="AK67" s="39">
        <f>IF(ISBLANK($C67),"",IF(ISBLANK(AI67),"",IF(AJ67="x",ABS($BI$9-AI67),IF(AJ67="",ABS($BI$9-AI67)+5,"Fehler"))))</f>
        <v>7</v>
      </c>
      <c r="AL67" s="20">
        <v>30</v>
      </c>
      <c r="AM67" s="2">
        <f t="shared" si="14"/>
        <v>-124</v>
      </c>
      <c r="AN67" s="3">
        <f>IF(ISBLANK($C67),"",RANK($AM67,AM$54:AM$70))</f>
        <v>12</v>
      </c>
      <c r="AO67" s="3">
        <f>IF(ISBLANK($C67),"",RANK($AM67,AM$40:AM$75))</f>
        <v>22</v>
      </c>
      <c r="AP67" s="5">
        <f>IF(ISBLANK($C67),"",RANK($AM67,AM$3:AM$75))</f>
        <v>50</v>
      </c>
      <c r="AQ67" s="57" t="s">
        <v>62</v>
      </c>
      <c r="AR67" s="42">
        <f t="shared" si="15"/>
        <v>0</v>
      </c>
      <c r="AS67" s="31">
        <v>1900</v>
      </c>
      <c r="AT67" s="55" t="s">
        <v>62</v>
      </c>
      <c r="AU67" s="39">
        <f>IF(ISBLANK($C67),"",IF(ISBLANK(AS67),"",IF(AT67="x",ABS($BI$11-AS67)/$BJ$11,IF(AT67="",ABS($BI$11-AS67)/$BJ$11+5,"Fehler"))))</f>
        <v>11.08</v>
      </c>
      <c r="AV67" s="15">
        <v>5000</v>
      </c>
      <c r="AW67" s="51" t="s">
        <v>62</v>
      </c>
      <c r="AX67" s="42">
        <f>IF(ISBLANK($C67),"",IF(ISBLANK(AV67),"",IF(AW67="x",ABS($BI$13-AV67)/$BJ$13,IF(AW67="",ABS($BI$13-AV67)/$BJ$13+5,"Fehler"))))</f>
        <v>12.5</v>
      </c>
      <c r="AY67" s="34">
        <v>200</v>
      </c>
      <c r="AZ67" s="61" t="s">
        <v>62</v>
      </c>
      <c r="BA67" s="45">
        <f>IF(ISBLANK($C67),"",IF(ISBLANK(AY67),"",IF(AZ67="x",ABS($BI$15-AY67)/$BJ$15,IF(AZ67="",ABS($BI$15-AY68)/$BJ$15+5,"Fehler"))))</f>
        <v>4.8</v>
      </c>
      <c r="BB67" s="33">
        <f t="shared" si="16"/>
        <v>-28.38</v>
      </c>
      <c r="BC67" s="3">
        <f>IF(ISBLANK($C67),"",RANK($BB67,BB$54:BB$70))</f>
        <v>9</v>
      </c>
      <c r="BD67" s="3">
        <f>IF(ISBLANK($C67),"",RANK($BB67,BB$40:BB$75))</f>
        <v>15</v>
      </c>
      <c r="BE67" s="25">
        <f>IF(ISBLANK($C67),"",RANK($BB67,BB$3:BB$75))</f>
        <v>23</v>
      </c>
      <c r="BF67" s="16"/>
    </row>
    <row r="68" spans="1:58" ht="15">
      <c r="A68" s="92"/>
      <c r="B68" s="82">
        <v>89</v>
      </c>
      <c r="C68" s="75" t="s">
        <v>303</v>
      </c>
      <c r="G68" s="95"/>
      <c r="I68" s="70"/>
      <c r="T68" s="28">
        <v>114</v>
      </c>
      <c r="U68" s="47" t="s">
        <v>62</v>
      </c>
      <c r="V68" s="39">
        <f>IF(ISBLANK($C68),"",IF(ISBLANK(T68),"",IF(U68="x",ABS($BI$3-T68),IF(U68="",ABS($BI$3-T68)+5,"Fehler"))))</f>
        <v>29</v>
      </c>
      <c r="W68" s="15">
        <v>32</v>
      </c>
      <c r="X68" s="52" t="s">
        <v>62</v>
      </c>
      <c r="Y68" s="42">
        <f>IF(ISBLANK($C68),"",IF(ISBLANK(W68),"",IF(X68="x",ABS($BI$5-W68),IF(X68="",ABS($BI$5-W68)+5,"Fehler"))))</f>
        <v>3</v>
      </c>
      <c r="Z68" s="31">
        <v>114</v>
      </c>
      <c r="AA68" s="47" t="s">
        <v>62</v>
      </c>
      <c r="AB68" s="39">
        <f>IF(ISBLANK($C68),"",IF(ISBLANK(Z68),"",IF(AA68="x",ABS($BI$7-Z68),IF(AA68="",ABS($BI$7-Z68)+5,"Fehler"))))</f>
        <v>36</v>
      </c>
      <c r="AC68" s="51" t="s">
        <v>62</v>
      </c>
      <c r="AD68" s="42">
        <f t="shared" si="11"/>
        <v>0</v>
      </c>
      <c r="AE68" s="55" t="s">
        <v>62</v>
      </c>
      <c r="AF68" s="39">
        <f t="shared" si="12"/>
        <v>0</v>
      </c>
      <c r="AG68" s="51" t="s">
        <v>62</v>
      </c>
      <c r="AH68" s="42">
        <f t="shared" si="13"/>
        <v>0</v>
      </c>
      <c r="AI68" s="31">
        <v>16</v>
      </c>
      <c r="AJ68" s="47" t="s">
        <v>62</v>
      </c>
      <c r="AK68" s="39">
        <f>IF(ISBLANK($C68),"",IF(ISBLANK(AI68),"",IF(AJ68="x",ABS($BI$9-AI68),IF(AJ68="",ABS($BI$9-AI68)+5,"Fehler"))))</f>
        <v>2</v>
      </c>
      <c r="AL68" s="20">
        <v>0</v>
      </c>
      <c r="AM68" s="2">
        <f t="shared" si="14"/>
        <v>-70</v>
      </c>
      <c r="AN68" s="3">
        <f>IF(ISBLANK($C68),"",RANK($AM68,AM$54:AM$70))</f>
        <v>3</v>
      </c>
      <c r="AO68" s="3">
        <f>IF(ISBLANK($C68),"",RANK($AM68,AM$40:AM$75))</f>
        <v>10</v>
      </c>
      <c r="AP68" s="5">
        <f>IF(ISBLANK($C68),"",RANK($AM68,AM$3:AM$75))</f>
        <v>35</v>
      </c>
      <c r="AQ68" s="57" t="s">
        <v>62</v>
      </c>
      <c r="AR68" s="42">
        <f>IF(ISBLANK($C68),"",IF(AQ68="x",0,IF(AQ68="",5,"Fehler")))</f>
        <v>0</v>
      </c>
      <c r="AS68" s="31">
        <v>1500</v>
      </c>
      <c r="AT68" s="55" t="s">
        <v>62</v>
      </c>
      <c r="AU68" s="39">
        <f>IF(ISBLANK($C68),"",IF(ISBLANK(AS68),"",IF(AT68="x",ABS($BI$11-AS68)/$BJ$11,IF(AT68="",ABS($BI$11-AS68)/$BJ$11+5,"Fehler"))))</f>
        <v>3.08</v>
      </c>
      <c r="AV68" s="15">
        <v>3000</v>
      </c>
      <c r="AW68" s="51" t="s">
        <v>62</v>
      </c>
      <c r="AX68" s="42">
        <f>IF(ISBLANK($C68),"",IF(ISBLANK(AV68),"",IF(AW68="x",ABS($BI$13-AV68)/$BJ$13,IF(AW68="",ABS($BI$13-AV68)/$BJ$13+5,"Fehler"))))</f>
        <v>7.5</v>
      </c>
      <c r="AY68" s="34">
        <v>182</v>
      </c>
      <c r="AZ68" s="61" t="s">
        <v>62</v>
      </c>
      <c r="BA68" s="45">
        <f>IF(ISBLANK($C68),"",IF(ISBLANK(AY68),"",IF(AZ68="x",ABS($BI$15-AY68)/$BJ$15,IF(AZ68="",ABS($BI$15-AY69)/$BJ$15+5,"Fehler"))))</f>
        <v>1.2</v>
      </c>
      <c r="BB68" s="33">
        <f t="shared" si="16"/>
        <v>-11.78</v>
      </c>
      <c r="BC68" s="3">
        <f>IF(ISBLANK($C68),"",RANK($BB68,BB$54:BB$70))</f>
        <v>1</v>
      </c>
      <c r="BD68" s="3">
        <f>IF(ISBLANK($C68),"",RANK($BB68,BB$40:BB$75))</f>
        <v>2</v>
      </c>
      <c r="BE68" s="25">
        <f>IF(ISBLANK($C68),"",RANK($BB68,BB$3:BB$75))</f>
        <v>2</v>
      </c>
      <c r="BF68" s="16"/>
    </row>
    <row r="69" spans="1:58" ht="15">
      <c r="A69" s="92"/>
      <c r="B69" s="82">
        <v>55</v>
      </c>
      <c r="C69" s="75" t="s">
        <v>304</v>
      </c>
      <c r="G69" s="95"/>
      <c r="I69" s="70"/>
      <c r="T69" s="28">
        <v>76</v>
      </c>
      <c r="U69" s="47" t="s">
        <v>62</v>
      </c>
      <c r="V69" s="39">
        <f>IF(ISBLANK($C69),"",IF(ISBLANK(T69),"",IF(U69="x",ABS($BI$3-T69),IF(U69="",ABS($BI$3-T69)+5,"Fehler"))))</f>
        <v>9</v>
      </c>
      <c r="W69" s="15">
        <v>41</v>
      </c>
      <c r="X69" s="52" t="s">
        <v>62</v>
      </c>
      <c r="Y69" s="42">
        <f>IF(ISBLANK($C69),"",IF(ISBLANK(W69),"",IF(X69="x",ABS($BI$5-W69),IF(X69="",ABS($BI$5-W69)+5,"Fehler"))))</f>
        <v>12</v>
      </c>
      <c r="Z69" s="31">
        <v>159</v>
      </c>
      <c r="AA69" s="47" t="s">
        <v>62</v>
      </c>
      <c r="AB69" s="39">
        <f>IF(ISBLANK($C69),"",IF(ISBLANK(Z69),"",IF(AA69="x",ABS($BI$7-Z69),IF(AA69="",ABS($BI$7-Z69)+5,"Fehler"))))</f>
        <v>9</v>
      </c>
      <c r="AC69" s="51" t="s">
        <v>62</v>
      </c>
      <c r="AD69" s="42">
        <f t="shared" si="11"/>
        <v>0</v>
      </c>
      <c r="AE69" s="55" t="s">
        <v>62</v>
      </c>
      <c r="AF69" s="39">
        <f t="shared" si="12"/>
        <v>0</v>
      </c>
      <c r="AG69" s="51" t="s">
        <v>62</v>
      </c>
      <c r="AH69" s="42">
        <f t="shared" si="13"/>
        <v>0</v>
      </c>
      <c r="AI69" s="31">
        <v>30</v>
      </c>
      <c r="AJ69" s="47" t="s">
        <v>62</v>
      </c>
      <c r="AK69" s="39">
        <f>IF(ISBLANK($C69),"",IF(ISBLANK(AI69),"",IF(AJ69="x",ABS($BI$9-AI69),IF(AJ69="",ABS($BI$9-AI69)+5,"Fehler"))))</f>
        <v>12</v>
      </c>
      <c r="AL69" s="20">
        <v>30</v>
      </c>
      <c r="AM69" s="2">
        <f t="shared" si="14"/>
        <v>-72</v>
      </c>
      <c r="AN69" s="3">
        <f>IF(ISBLANK($C69),"",RANK($AM69,AM$54:AM$70))</f>
        <v>4</v>
      </c>
      <c r="AO69" s="3">
        <f>IF(ISBLANK($C69),"",RANK($AM69,AM$40:AM$75))</f>
        <v>12</v>
      </c>
      <c r="AP69" s="5">
        <f>IF(ISBLANK($C69),"",RANK($AM69,AM$3:AM$75))</f>
        <v>37</v>
      </c>
      <c r="AQ69" s="57" t="s">
        <v>62</v>
      </c>
      <c r="AR69" s="42">
        <f>IF(ISBLANK($C69),"",IF(AQ69="x",0,IF(AQ69="",5,"Fehler")))</f>
        <v>0</v>
      </c>
      <c r="AS69" s="31">
        <v>700</v>
      </c>
      <c r="AT69" s="55" t="s">
        <v>62</v>
      </c>
      <c r="AU69" s="39">
        <f>IF(ISBLANK($C69),"",IF(ISBLANK(AS69),"",IF(AT69="x",ABS($BI$11-AS69)/$BJ$11,IF(AT69="",ABS($BI$11-AS69)/$BJ$11+5,"Fehler"))))</f>
        <v>12.92</v>
      </c>
      <c r="AV69" s="15">
        <v>1280</v>
      </c>
      <c r="AW69" s="51" t="s">
        <v>62</v>
      </c>
      <c r="AX69" s="42">
        <f>IF(ISBLANK($C69),"",IF(ISBLANK(AV69),"",IF(AW69="x",ABS($BI$13-AV69)/$BJ$13,IF(AW69="",ABS($BI$13-AV69)/$BJ$13+5,"Fehler"))))</f>
        <v>24.7</v>
      </c>
      <c r="AY69" s="34">
        <v>200</v>
      </c>
      <c r="AZ69" s="61" t="s">
        <v>62</v>
      </c>
      <c r="BA69" s="45">
        <f>IF(ISBLANK($C69),"",IF(ISBLANK(AY69),"",IF(AZ69="x",ABS($BI$15-AY69)/$BJ$15,IF(AZ69="",ABS($BI$15-AY70)/$BJ$15+5,"Fehler"))))</f>
        <v>4.8</v>
      </c>
      <c r="BB69" s="33">
        <f t="shared" si="16"/>
        <v>-42.419999999999995</v>
      </c>
      <c r="BC69" s="3">
        <f>IF(ISBLANK($C69),"",RANK($BB69,BB$54:BB$70))</f>
        <v>17</v>
      </c>
      <c r="BD69" s="3">
        <f>IF(ISBLANK($C69),"",RANK($BB69,BB$40:BB$75))</f>
        <v>26</v>
      </c>
      <c r="BE69" s="25">
        <f>IF(ISBLANK($C69),"",RANK($BB69,BB$3:BB$75))</f>
        <v>46</v>
      </c>
      <c r="BF69" s="16"/>
    </row>
    <row r="70" spans="1:58" ht="15">
      <c r="A70" s="92"/>
      <c r="B70" s="82">
        <v>56</v>
      </c>
      <c r="C70" s="75" t="s">
        <v>305</v>
      </c>
      <c r="G70" s="95"/>
      <c r="I70" s="70"/>
      <c r="T70" s="28">
        <v>344</v>
      </c>
      <c r="U70" s="47" t="s">
        <v>62</v>
      </c>
      <c r="V70" s="39">
        <f>IF(ISBLANK($C70),"",IF(ISBLANK(T70),"",IF(U70="x",ABS($BI$3-T70),IF(U70="",ABS($BI$3-T70)+5,"Fehler"))))</f>
        <v>259</v>
      </c>
      <c r="W70" s="15">
        <v>35</v>
      </c>
      <c r="X70" s="52" t="s">
        <v>62</v>
      </c>
      <c r="Y70" s="42">
        <f>IF(ISBLANK($C70),"",IF(ISBLANK(W70),"",IF(X70="x",ABS($BI$5-W70),IF(X70="",ABS($BI$5-W70)+5,"Fehler"))))</f>
        <v>6</v>
      </c>
      <c r="Z70" s="31">
        <v>116</v>
      </c>
      <c r="AA70" s="47" t="s">
        <v>62</v>
      </c>
      <c r="AB70" s="39">
        <f>IF(ISBLANK($C70),"",IF(ISBLANK(Z70),"",IF(AA70="x",ABS($BI$7-Z70),IF(AA70="",ABS($BI$7-Z70)+5,"Fehler"))))</f>
        <v>34</v>
      </c>
      <c r="AC70" s="51" t="s">
        <v>62</v>
      </c>
      <c r="AD70" s="42">
        <f t="shared" si="11"/>
        <v>0</v>
      </c>
      <c r="AE70" s="55" t="s">
        <v>62</v>
      </c>
      <c r="AF70" s="39">
        <f t="shared" si="12"/>
        <v>0</v>
      </c>
      <c r="AH70" s="42">
        <f t="shared" si="13"/>
        <v>5</v>
      </c>
      <c r="AI70" s="31">
        <v>19</v>
      </c>
      <c r="AJ70" s="47" t="s">
        <v>62</v>
      </c>
      <c r="AK70" s="39">
        <f>IF(ISBLANK($C70),"",IF(ISBLANK(AI70),"",IF(AJ70="x",ABS($BI$9-AI70),IF(AJ70="",ABS($BI$9-AI70)+5,"Fehler"))))</f>
        <v>1</v>
      </c>
      <c r="AL70" s="20">
        <v>10</v>
      </c>
      <c r="AM70" s="2">
        <f t="shared" si="14"/>
        <v>-315</v>
      </c>
      <c r="AN70" s="3">
        <f>IF(ISBLANK($C70),"",RANK($AM70,AM$54:AM$70))</f>
        <v>16</v>
      </c>
      <c r="AO70" s="3">
        <f>IF(ISBLANK($C70),"",RANK($AM70,AM$40:AM$75))</f>
        <v>31</v>
      </c>
      <c r="AP70" s="5">
        <f>IF(ISBLANK($C70),"",RANK($AM70,AM$3:AM$75))</f>
        <v>60</v>
      </c>
      <c r="AQ70" s="57" t="s">
        <v>62</v>
      </c>
      <c r="AR70" s="42">
        <f>IF(ISBLANK($C70),"",IF(AQ70="x",0,IF(AQ70="",5,"Fehler")))</f>
        <v>0</v>
      </c>
      <c r="AS70" s="31">
        <v>1350</v>
      </c>
      <c r="AT70" s="55" t="s">
        <v>62</v>
      </c>
      <c r="AU70" s="39">
        <f>IF(ISBLANK($C70),"",IF(ISBLANK(AS70),"",IF(AT70="x",ABS($BI$11-AS70)/$BJ$11,IF(AT70="",ABS($BI$11-AS70)/$BJ$11+5,"Fehler"))))</f>
        <v>0.08</v>
      </c>
      <c r="AV70" s="15">
        <v>2810</v>
      </c>
      <c r="AW70" s="51" t="s">
        <v>62</v>
      </c>
      <c r="AX70" s="42">
        <f>IF(ISBLANK($C70),"",IF(ISBLANK(AV70),"",IF(AW70="x",ABS($BI$13-AV70)/$BJ$13,IF(AW70="",ABS($BI$13-AV70)/$BJ$13+5,"Fehler"))))</f>
        <v>9.4</v>
      </c>
      <c r="AY70" s="34">
        <v>115</v>
      </c>
      <c r="AZ70" s="61" t="s">
        <v>62</v>
      </c>
      <c r="BA70" s="45">
        <f>IF(ISBLANK($C70),"",IF(ISBLANK(AY70),"",IF(AZ70="x",ABS($BI$15-AY70)/$BJ$15,IF(AZ70="",ABS($BI$15-#REF!)/$BJ$15+5,"Fehler"))))</f>
        <v>12.2</v>
      </c>
      <c r="BB70" s="33">
        <f t="shared" si="16"/>
        <v>-21.68</v>
      </c>
      <c r="BC70" s="3">
        <f>IF(ISBLANK($C70),"",RANK($BB70,BB$54:BB$70))</f>
        <v>5</v>
      </c>
      <c r="BD70" s="3">
        <f>IF(ISBLANK($C70),"",RANK($BB70,BB$40:BB$75))</f>
        <v>9</v>
      </c>
      <c r="BE70" s="25">
        <f>IF(ISBLANK($C70),"",RANK($BB70,BB$3:BB$75))</f>
        <v>12</v>
      </c>
      <c r="BF70" s="16"/>
    </row>
    <row r="71" spans="1:62" s="12" customFormat="1" ht="15">
      <c r="A71" s="84" t="s">
        <v>246</v>
      </c>
      <c r="B71" s="84"/>
      <c r="C71" s="77"/>
      <c r="D71" s="77"/>
      <c r="E71" s="77"/>
      <c r="F71" s="77"/>
      <c r="G71" s="77"/>
      <c r="H71" s="77"/>
      <c r="I71" s="9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6"/>
      <c r="U71" s="48"/>
      <c r="V71" s="6"/>
      <c r="W71" s="6"/>
      <c r="X71" s="48"/>
      <c r="Y71" s="6"/>
      <c r="Z71" s="6"/>
      <c r="AA71" s="48"/>
      <c r="AB71" s="6"/>
      <c r="AC71" s="48"/>
      <c r="AD71" s="6"/>
      <c r="AE71" s="48"/>
      <c r="AF71" s="6"/>
      <c r="AG71" s="48"/>
      <c r="AH71" s="6"/>
      <c r="AI71" s="6"/>
      <c r="AJ71" s="48"/>
      <c r="AK71" s="6"/>
      <c r="AL71" s="6"/>
      <c r="AM71" s="6"/>
      <c r="AN71" s="6"/>
      <c r="AO71" s="6"/>
      <c r="AP71" s="6"/>
      <c r="AQ71" s="48"/>
      <c r="AR71" s="6"/>
      <c r="AS71" s="6"/>
      <c r="AT71" s="48"/>
      <c r="AU71" s="6"/>
      <c r="AV71" s="6"/>
      <c r="AW71" s="48"/>
      <c r="AX71" s="6"/>
      <c r="AY71" s="6"/>
      <c r="AZ71" s="48"/>
      <c r="BA71" s="6"/>
      <c r="BB71" s="6"/>
      <c r="BC71" s="6"/>
      <c r="BD71" s="6"/>
      <c r="BE71" s="27"/>
      <c r="BF71" s="13"/>
      <c r="BJ71" s="44"/>
    </row>
    <row r="72" spans="1:58" ht="15">
      <c r="A72" s="93" t="s">
        <v>247</v>
      </c>
      <c r="B72" s="82">
        <v>90</v>
      </c>
      <c r="C72" s="75" t="s">
        <v>210</v>
      </c>
      <c r="D72" s="76">
        <v>53797</v>
      </c>
      <c r="E72" s="76" t="s">
        <v>211</v>
      </c>
      <c r="F72" s="74" t="s">
        <v>314</v>
      </c>
      <c r="G72" s="74" t="s">
        <v>314</v>
      </c>
      <c r="H72" s="19">
        <v>66</v>
      </c>
      <c r="I72" s="70">
        <v>11.5</v>
      </c>
      <c r="M72" s="75" t="s">
        <v>212</v>
      </c>
      <c r="O72" s="76" t="s">
        <v>213</v>
      </c>
      <c r="Q72" s="76">
        <v>1990</v>
      </c>
      <c r="R72" s="76">
        <v>3600</v>
      </c>
      <c r="S72" s="76">
        <v>250</v>
      </c>
      <c r="T72" s="28">
        <v>150</v>
      </c>
      <c r="U72" s="47" t="s">
        <v>62</v>
      </c>
      <c r="V72" s="39">
        <f>IF(ISBLANK($C72),"",IF(ISBLANK(T72),"",IF(U72="x",ABS($BI$3-T72),IF(U72="",ABS($BI$3-T72)+5,"Fehler"))))</f>
        <v>65</v>
      </c>
      <c r="W72" s="15">
        <v>36</v>
      </c>
      <c r="X72" s="52" t="s">
        <v>62</v>
      </c>
      <c r="Y72" s="42">
        <f>IF(ISBLANK($C72),"",IF(ISBLANK(W72),"",IF(X72="x",ABS($BI$5-W72),IF(X72="",ABS($BI$5-W72)+5,"Fehler"))))</f>
        <v>7</v>
      </c>
      <c r="Z72" s="31">
        <v>198</v>
      </c>
      <c r="AA72" s="47" t="s">
        <v>62</v>
      </c>
      <c r="AB72" s="39">
        <f>IF(ISBLANK($C72),"",IF(ISBLANK(Z72),"",IF(AA72="x",ABS($BI$7-Z72),IF(AA72="",ABS($BI$7-Z72)+5,"Fehler"))))</f>
        <v>48</v>
      </c>
      <c r="AC72" s="51" t="s">
        <v>62</v>
      </c>
      <c r="AD72" s="42">
        <f>IF(ISBLANK($C72),"",IF(AC72="x",0,IF(AC72="",5,"Fehler")))</f>
        <v>0</v>
      </c>
      <c r="AE72" s="55" t="s">
        <v>62</v>
      </c>
      <c r="AF72" s="39">
        <f>IF(ISBLANK($C72),"",IF(AE72="x",0,IF(AE72="",5,"Fehler")))</f>
        <v>0</v>
      </c>
      <c r="AG72" s="51" t="s">
        <v>62</v>
      </c>
      <c r="AH72" s="42">
        <f>IF(ISBLANK($C72),"",IF(AG72="x",0,IF(AG72="",5,"Fehler")))</f>
        <v>0</v>
      </c>
      <c r="AI72" s="103" t="s">
        <v>297</v>
      </c>
      <c r="AJ72" s="47" t="s">
        <v>297</v>
      </c>
      <c r="AK72" s="39">
        <v>50</v>
      </c>
      <c r="AL72" s="20">
        <v>10</v>
      </c>
      <c r="AM72" s="2">
        <f>IF(ISBLANK($C72),"",-SUM(V72,Y72,AB72,AD72,AF72,AH72,AK72,AL72))</f>
        <v>-180</v>
      </c>
      <c r="AN72" s="3">
        <f>IF(ISBLANK($C72),"",RANK($AM72,AM$72:AM$75))</f>
        <v>4</v>
      </c>
      <c r="AO72" s="3">
        <f>IF(ISBLANK($C72),"",RANK($AM72,AM$40:AM$75))</f>
        <v>28</v>
      </c>
      <c r="AP72" s="5">
        <f>IF(ISBLANK($C72),"",RANK($AM72,AM$3:AM$75))</f>
        <v>57</v>
      </c>
      <c r="AQ72" s="57"/>
      <c r="AR72" s="42">
        <f>IF(ISBLANK($C72),"",IF(AQ72="x",0,IF(AQ72="",5,"Fehler")))</f>
        <v>5</v>
      </c>
      <c r="AS72" s="31">
        <v>750</v>
      </c>
      <c r="AT72" s="55" t="s">
        <v>62</v>
      </c>
      <c r="AU72" s="39">
        <f>IF(ISBLANK($C72),"",IF(ISBLANK(AS72),"",IF(AT72="x",ABS($BI$11-AS72)/$BJ$11,IF(AT72="",ABS($BI$11-AS72)/$BJ$11+5,"Fehler"))))</f>
        <v>11.92</v>
      </c>
      <c r="AV72" s="15">
        <v>6882</v>
      </c>
      <c r="AW72" s="51" t="s">
        <v>62</v>
      </c>
      <c r="AX72" s="42">
        <f>IF(ISBLANK($C72),"",IF(ISBLANK(AV72),"",IF(AW72="x",ABS($BI$13-AV72)/$BJ$13,IF(AW72="",ABS($BI$13-AV72)/$BJ$13+5,"Fehler"))))</f>
        <v>31.32</v>
      </c>
      <c r="AY72" s="34">
        <v>354</v>
      </c>
      <c r="AZ72" s="61" t="s">
        <v>62</v>
      </c>
      <c r="BA72" s="45">
        <f>IF(ISBLANK($C72),"",IF(ISBLANK(AY72),"",IF(AZ72="x",ABS($BI$15-AY72)/$BJ$15,IF(AZ72="",ABS($BI$15-AY73)/$BJ$15+5,"Fehler"))))</f>
        <v>35.6</v>
      </c>
      <c r="BB72" s="33">
        <f>IF(ISBLANK($C72),"",-SUM(AR72,AU72,AX72,BA72))</f>
        <v>-83.84</v>
      </c>
      <c r="BC72" s="3">
        <f>IF(ISBLANK($C72),"",RANK($BB72,BB$72:BB$75))</f>
        <v>4</v>
      </c>
      <c r="BD72" s="3">
        <f>IF(ISBLANK($C72),"",RANK($BB72,BB$40:BB$75))</f>
        <v>32</v>
      </c>
      <c r="BE72" s="25">
        <f>IF(ISBLANK($C72),"",RANK($BB72,BB$3:BB$75))</f>
        <v>60</v>
      </c>
      <c r="BF72" s="16"/>
    </row>
    <row r="73" spans="1:58" ht="15">
      <c r="A73" s="91" t="s">
        <v>247</v>
      </c>
      <c r="B73" s="82">
        <v>91</v>
      </c>
      <c r="C73" s="75" t="s">
        <v>75</v>
      </c>
      <c r="D73" s="76">
        <v>51503</v>
      </c>
      <c r="E73" s="76" t="s">
        <v>31</v>
      </c>
      <c r="F73" s="74" t="s">
        <v>314</v>
      </c>
      <c r="G73" s="74" t="s">
        <v>314</v>
      </c>
      <c r="H73" s="19">
        <v>60</v>
      </c>
      <c r="I73" s="70">
        <v>5.6</v>
      </c>
      <c r="M73" s="75" t="s">
        <v>76</v>
      </c>
      <c r="N73" s="76" t="s">
        <v>77</v>
      </c>
      <c r="O73" s="76">
        <v>944</v>
      </c>
      <c r="P73" s="74" t="s">
        <v>314</v>
      </c>
      <c r="Q73" s="76">
        <v>1988</v>
      </c>
      <c r="R73" s="76">
        <v>2500</v>
      </c>
      <c r="S73" s="76">
        <v>250</v>
      </c>
      <c r="T73" s="28">
        <v>117</v>
      </c>
      <c r="U73" s="47" t="s">
        <v>62</v>
      </c>
      <c r="V73" s="39">
        <f>IF(ISBLANK($C73),"",IF(ISBLANK(T73),"",IF(U73="x",ABS($BI$3-T73),IF(U73="",ABS($BI$3-T73)+5,"Fehler"))))</f>
        <v>32</v>
      </c>
      <c r="W73" s="15">
        <v>44</v>
      </c>
      <c r="X73" s="52" t="s">
        <v>62</v>
      </c>
      <c r="Y73" s="42">
        <f>IF(ISBLANK($C73),"",IF(ISBLANK(W73),"",IF(X73="x",ABS($BI$5-W73),IF(X73="",ABS($BI$5-W73)+5,"Fehler"))))</f>
        <v>15</v>
      </c>
      <c r="Z73" s="31">
        <v>142</v>
      </c>
      <c r="AA73" s="47" t="s">
        <v>62</v>
      </c>
      <c r="AB73" s="39">
        <f>IF(ISBLANK($C73),"",IF(ISBLANK(Z73),"",IF(AA73="x",ABS($BI$7-Z73),IF(AA73="",ABS($BI$7-Z73)+5,"Fehler"))))</f>
        <v>8</v>
      </c>
      <c r="AC73" s="51" t="s">
        <v>62</v>
      </c>
      <c r="AD73" s="42">
        <f>IF(ISBLANK($C73),"",IF(AC73="x",0,IF(AC73="",5,"Fehler")))</f>
        <v>0</v>
      </c>
      <c r="AE73" s="55" t="s">
        <v>62</v>
      </c>
      <c r="AF73" s="39">
        <f>IF(ISBLANK($C73),"",IF(AE73="x",0,IF(AE73="",5,"Fehler")))</f>
        <v>0</v>
      </c>
      <c r="AG73" s="51" t="s">
        <v>62</v>
      </c>
      <c r="AH73" s="42">
        <f>IF(ISBLANK($C73),"",IF(AG73="x",0,IF(AG73="",5,"Fehler")))</f>
        <v>0</v>
      </c>
      <c r="AI73" s="31">
        <v>24</v>
      </c>
      <c r="AJ73" s="47" t="s">
        <v>62</v>
      </c>
      <c r="AK73" s="39">
        <f>IF(ISBLANK($C73),"",IF(ISBLANK(AI73),"",IF(AJ73="x",ABS($BI$9-AI73),IF(AJ73="",ABS($BI$9-AI73)+5,"Fehler"))))</f>
        <v>6</v>
      </c>
      <c r="AL73" s="20">
        <v>10</v>
      </c>
      <c r="AM73" s="2">
        <f>IF(ISBLANK($C73),"",-SUM(V73,Y73,AB73,AD73,AF73,AH73,AK73,AL73))</f>
        <v>-71</v>
      </c>
      <c r="AN73" s="3">
        <f>IF(ISBLANK($C73),"",RANK($AM73,AM$72:AM$75))</f>
        <v>3</v>
      </c>
      <c r="AO73" s="3">
        <f>IF(ISBLANK($C73),"",RANK($AM73,AM$40:AM$75))</f>
        <v>11</v>
      </c>
      <c r="AP73" s="5">
        <f>IF(ISBLANK($C73),"",RANK($AM73,AM$3:AM$75))</f>
        <v>36</v>
      </c>
      <c r="AQ73" s="57" t="s">
        <v>62</v>
      </c>
      <c r="AR73" s="42">
        <f>IF(ISBLANK($C73),"",IF(AQ73="x",0,IF(AQ73="",5,"Fehler")))</f>
        <v>0</v>
      </c>
      <c r="AS73" s="31">
        <v>1200</v>
      </c>
      <c r="AT73" s="55" t="s">
        <v>62</v>
      </c>
      <c r="AU73" s="39">
        <f>IF(ISBLANK($C73),"",IF(ISBLANK(AS73),"",IF(AT73="x",ABS($BI$11-AS73)/$BJ$11,IF(AT73="",ABS($BI$11-AS73)/$BJ$11+5,"Fehler"))))</f>
        <v>2.92</v>
      </c>
      <c r="AV73" s="15">
        <v>3500</v>
      </c>
      <c r="AW73" s="51" t="s">
        <v>62</v>
      </c>
      <c r="AX73" s="42">
        <f>IF(ISBLANK($C73),"",IF(ISBLANK(AV73),"",IF(AW73="x",ABS($BI$13-AV73)/$BJ$13,IF(AW73="",ABS($BI$13-AV73)/$BJ$13+5,"Fehler"))))</f>
        <v>2.5</v>
      </c>
      <c r="AY73" s="34">
        <v>110</v>
      </c>
      <c r="AZ73" s="61" t="s">
        <v>62</v>
      </c>
      <c r="BA73" s="45">
        <f>IF(ISBLANK($C73),"",IF(ISBLANK(AY73),"",IF(AZ73="x",ABS($BI$15-AY73)/$BJ$15,IF(AZ73="",ABS($BI$15-AY74)/$BJ$15+5,"Fehler"))))</f>
        <v>13.2</v>
      </c>
      <c r="BB73" s="33">
        <f>IF(ISBLANK($C73),"",-SUM(AR73,AU73,AX73,BA73))</f>
        <v>-18.619999999999997</v>
      </c>
      <c r="BC73" s="3">
        <f>IF(ISBLANK($C73),"",RANK($BB73,BB$72:BB$75))</f>
        <v>1</v>
      </c>
      <c r="BD73" s="3">
        <f>IF(ISBLANK($C73),"",RANK($BB73,BB$40:BB$75))</f>
        <v>6</v>
      </c>
      <c r="BE73" s="25">
        <f>IF(ISBLANK($C73),"",RANK($BB73,BB$3:BB$75))</f>
        <v>9</v>
      </c>
      <c r="BF73" s="16"/>
    </row>
    <row r="74" spans="1:58" ht="15">
      <c r="A74" s="94" t="s">
        <v>247</v>
      </c>
      <c r="B74" s="82">
        <v>92</v>
      </c>
      <c r="C74" s="75" t="s">
        <v>137</v>
      </c>
      <c r="D74" s="76">
        <v>50859</v>
      </c>
      <c r="E74" s="76" t="s">
        <v>23</v>
      </c>
      <c r="F74" s="74" t="s">
        <v>314</v>
      </c>
      <c r="G74" s="74" t="s">
        <v>314</v>
      </c>
      <c r="H74" s="19">
        <v>58</v>
      </c>
      <c r="I74" s="70">
        <v>33.5</v>
      </c>
      <c r="M74" s="75" t="s">
        <v>138</v>
      </c>
      <c r="N74" s="76" t="s">
        <v>139</v>
      </c>
      <c r="O74" s="76" t="s">
        <v>140</v>
      </c>
      <c r="P74" s="74" t="s">
        <v>314</v>
      </c>
      <c r="Q74" s="76">
        <v>1988</v>
      </c>
      <c r="R74" s="76">
        <v>2933</v>
      </c>
      <c r="S74" s="76">
        <v>235</v>
      </c>
      <c r="T74" s="28">
        <v>84</v>
      </c>
      <c r="U74" s="47" t="s">
        <v>62</v>
      </c>
      <c r="V74" s="39">
        <f>IF(ISBLANK($C74),"",IF(ISBLANK(T74),"",IF(U74="x",ABS($BI$3-T74),IF(U74="",ABS($BI$3-T74)+5,"Fehler"))))</f>
        <v>1</v>
      </c>
      <c r="W74" s="15">
        <v>36</v>
      </c>
      <c r="X74" s="52" t="s">
        <v>62</v>
      </c>
      <c r="Y74" s="42">
        <f>IF(ISBLANK($C74),"",IF(ISBLANK(W74),"",IF(X74="x",ABS($BI$5-W74),IF(X74="",ABS($BI$5-W74)+5,"Fehler"))))</f>
        <v>7</v>
      </c>
      <c r="Z74" s="31">
        <v>190</v>
      </c>
      <c r="AA74" s="47" t="s">
        <v>62</v>
      </c>
      <c r="AB74" s="39">
        <f>IF(ISBLANK($C74),"",IF(ISBLANK(Z74),"",IF(AA74="x",ABS($BI$7-Z74),IF(AA74="",ABS($BI$7-Z74)+5,"Fehler"))))</f>
        <v>40</v>
      </c>
      <c r="AC74" s="51" t="s">
        <v>62</v>
      </c>
      <c r="AD74" s="42">
        <f>IF(ISBLANK($C74),"",IF(AC74="x",0,IF(AC74="",5,"Fehler")))</f>
        <v>0</v>
      </c>
      <c r="AE74" s="55" t="s">
        <v>62</v>
      </c>
      <c r="AF74" s="39">
        <f>IF(ISBLANK($C74),"",IF(AE74="x",0,IF(AE74="",5,"Fehler")))</f>
        <v>0</v>
      </c>
      <c r="AG74" s="51" t="s">
        <v>62</v>
      </c>
      <c r="AH74" s="42">
        <f>IF(ISBLANK($C74),"",IF(AG74="x",0,IF(AG74="",5,"Fehler")))</f>
        <v>0</v>
      </c>
      <c r="AI74" s="31">
        <v>23</v>
      </c>
      <c r="AJ74" s="47" t="s">
        <v>62</v>
      </c>
      <c r="AK74" s="39">
        <f>IF(ISBLANK($C74),"",IF(ISBLANK(AI74),"",IF(AJ74="x",ABS($BI$9-AI74),IF(AJ74="",ABS($BI$9-AI74)+5,"Fehler"))))</f>
        <v>5</v>
      </c>
      <c r="AL74" s="20">
        <v>10</v>
      </c>
      <c r="AM74" s="2">
        <f>IF(ISBLANK($C74),"",-SUM(V74,Y74,AB74,AD74,AF74,AH74,AK74,AL74))</f>
        <v>-63</v>
      </c>
      <c r="AN74" s="3">
        <f>IF(ISBLANK($C74),"",RANK($AM74,AM$72:AM$75))</f>
        <v>2</v>
      </c>
      <c r="AO74" s="3">
        <f>IF(ISBLANK($C74),"",RANK($AM74,AM$40:AM$75))</f>
        <v>8</v>
      </c>
      <c r="AP74" s="5">
        <f>IF(ISBLANK($C74),"",RANK($AM74,AM$3:AM$75))</f>
        <v>33</v>
      </c>
      <c r="AQ74" s="57" t="s">
        <v>62</v>
      </c>
      <c r="AR74" s="42">
        <f>IF(ISBLANK($C74),"",IF(AQ74="x",0,IF(AQ74="",5,"Fehler")))</f>
        <v>0</v>
      </c>
      <c r="AS74" s="31">
        <v>900</v>
      </c>
      <c r="AT74" s="55" t="s">
        <v>62</v>
      </c>
      <c r="AU74" s="39">
        <f>IF(ISBLANK($C74),"",IF(ISBLANK(AS74),"",IF(AT74="x",ABS($BI$11-AS74)/$BJ$11,IF(AT74="",ABS($BI$11-AS74)/$BJ$11+5,"Fehler"))))</f>
        <v>8.92</v>
      </c>
      <c r="AV74" s="15">
        <v>2210</v>
      </c>
      <c r="AW74" s="51" t="s">
        <v>62</v>
      </c>
      <c r="AX74" s="42">
        <f>IF(ISBLANK($C74),"",IF(ISBLANK(AV74),"",IF(AW74="x",ABS($BI$13-AV74)/$BJ$13,IF(AW74="",ABS($BI$13-AV74)/$BJ$13+5,"Fehler"))))</f>
        <v>15.4</v>
      </c>
      <c r="AY74" s="34">
        <v>188</v>
      </c>
      <c r="AZ74" s="61" t="s">
        <v>62</v>
      </c>
      <c r="BA74" s="45">
        <f>IF(ISBLANK($C74),"",IF(ISBLANK(AY74),"",IF(AZ74="x",ABS($BI$15-AY74)/$BJ$15,IF(AZ74="",ABS($BI$15-AY75)/$BJ$15+5,"Fehler"))))</f>
        <v>2.4</v>
      </c>
      <c r="BB74" s="33">
        <f>IF(ISBLANK($C74),"",-SUM(AR74,AU74,AX74,BA74))</f>
        <v>-26.72</v>
      </c>
      <c r="BC74" s="3">
        <f>IF(ISBLANK($C74),"",RANK($BB74,BB$72:BB$75))</f>
        <v>3</v>
      </c>
      <c r="BD74" s="3">
        <f>IF(ISBLANK($C74),"",RANK($BB74,BB$40:BB$75))</f>
        <v>13</v>
      </c>
      <c r="BE74" s="25">
        <f>IF(ISBLANK($C74),"",RANK($BB74,BB$3:BB$75))</f>
        <v>19</v>
      </c>
      <c r="BF74" s="16"/>
    </row>
    <row r="75" spans="1:58" ht="15.75" thickBot="1">
      <c r="A75" s="93" t="s">
        <v>247</v>
      </c>
      <c r="B75" s="82">
        <v>93</v>
      </c>
      <c r="C75" s="75" t="s">
        <v>128</v>
      </c>
      <c r="D75" s="76">
        <v>33649</v>
      </c>
      <c r="E75" s="76" t="s">
        <v>129</v>
      </c>
      <c r="F75" s="74" t="s">
        <v>314</v>
      </c>
      <c r="G75" s="74" t="s">
        <v>314</v>
      </c>
      <c r="H75" s="19">
        <v>63</v>
      </c>
      <c r="I75" s="70">
        <v>197</v>
      </c>
      <c r="M75" s="75" t="s">
        <v>130</v>
      </c>
      <c r="N75" s="76" t="s">
        <v>131</v>
      </c>
      <c r="O75" s="76" t="s">
        <v>132</v>
      </c>
      <c r="P75" s="74" t="s">
        <v>314</v>
      </c>
      <c r="Q75" s="76">
        <v>1990</v>
      </c>
      <c r="R75" s="76">
        <v>597</v>
      </c>
      <c r="S75" s="76">
        <v>23</v>
      </c>
      <c r="T75" s="29">
        <v>105</v>
      </c>
      <c r="U75" s="49" t="s">
        <v>62</v>
      </c>
      <c r="V75" s="67">
        <f>IF(ISBLANK($C75),"",IF(ISBLANK(T75),"",IF(U75="x",ABS($BI$3-T75),IF(U75="",ABS($BI$3-T75)+5,"Fehler"))))</f>
        <v>20</v>
      </c>
      <c r="W75" s="21">
        <v>32</v>
      </c>
      <c r="X75" s="101" t="s">
        <v>62</v>
      </c>
      <c r="Y75" s="68">
        <f>IF(ISBLANK($C75),"",IF(ISBLANK(W75),"",IF(X75="x",ABS($BI$5-W75),IF(X75="",ABS($BI$5-W75)+5,"Fehler"))))</f>
        <v>3</v>
      </c>
      <c r="Z75" s="30">
        <v>163</v>
      </c>
      <c r="AA75" s="49" t="s">
        <v>62</v>
      </c>
      <c r="AB75" s="67">
        <f>IF(ISBLANK($C75),"",IF(ISBLANK(Z75),"",IF(AA75="x",ABS($BI$7-Z75),IF(AA75="",ABS($BI$7-Z75)+5,"Fehler"))))</f>
        <v>13</v>
      </c>
      <c r="AC75" s="53" t="s">
        <v>62</v>
      </c>
      <c r="AD75" s="68">
        <f>IF(ISBLANK($C75),"",IF(AC75="x",0,IF(AC75="",5,"Fehler")))</f>
        <v>0</v>
      </c>
      <c r="AE75" s="54" t="s">
        <v>62</v>
      </c>
      <c r="AF75" s="67">
        <f>IF(ISBLANK($C75),"",IF(AE75="x",0,IF(AE75="",5,"Fehler")))</f>
        <v>0</v>
      </c>
      <c r="AG75" s="53"/>
      <c r="AH75" s="68">
        <f>IF(ISBLANK($C75),"",IF(AG75="x",0,IF(AG75="",5,"Fehler")))</f>
        <v>5</v>
      </c>
      <c r="AI75" s="30">
        <v>20</v>
      </c>
      <c r="AJ75" s="49" t="s">
        <v>62</v>
      </c>
      <c r="AK75" s="67">
        <f>IF(ISBLANK($C75),"",IF(ISBLANK(AI75),"",IF(AJ75="x",ABS($BI$9-AI75),IF(AJ75="",ABS($BI$9-AI75)+5,"Fehler"))))</f>
        <v>2</v>
      </c>
      <c r="AL75" s="22">
        <v>10</v>
      </c>
      <c r="AM75" s="69">
        <f>IF(ISBLANK($C75),"",-SUM(V75,Y75,AB75,AD75,AF75,AH75,AK75,AL75))</f>
        <v>-53</v>
      </c>
      <c r="AN75" s="9">
        <f>IF(ISBLANK($C75),"",RANK($AM75,AM$72:AM$75))</f>
        <v>1</v>
      </c>
      <c r="AO75" s="9">
        <f>IF(ISBLANK($C75),"",RANK($AM75,AM$40:AM$75))</f>
        <v>4</v>
      </c>
      <c r="AP75" s="102">
        <f>IF(ISBLANK($C75),"",RANK($AM75,AM$3:AM$75))</f>
        <v>28</v>
      </c>
      <c r="AQ75" s="58" t="s">
        <v>62</v>
      </c>
      <c r="AR75" s="68">
        <f>IF(ISBLANK($C75),"",IF(AQ75="x",0,IF(AQ75="",5,"Fehler")))</f>
        <v>0</v>
      </c>
      <c r="AS75" s="30">
        <v>1400</v>
      </c>
      <c r="AT75" s="54" t="s">
        <v>62</v>
      </c>
      <c r="AU75" s="67">
        <f>IF(ISBLANK($C75),"",IF(ISBLANK(AS75),"",IF(AT75="x",ABS($BI$11-AS75)/$BJ$11,IF(AT75="",ABS($BI$11-AS75)/$BJ$11+5,"Fehler"))))</f>
        <v>1.08</v>
      </c>
      <c r="AV75" s="21">
        <v>2150</v>
      </c>
      <c r="AW75" s="53" t="s">
        <v>62</v>
      </c>
      <c r="AX75" s="68">
        <f>IF(ISBLANK($C75),"",IF(ISBLANK(AV75),"",IF(AW75="x",ABS($BI$13-AV75)/$BJ$13,IF(AW75="",ABS($BI$13-AV75)/$BJ$13+5,"Fehler"))))</f>
        <v>16</v>
      </c>
      <c r="AY75" s="32">
        <v>145</v>
      </c>
      <c r="AZ75" s="56" t="s">
        <v>62</v>
      </c>
      <c r="BA75" s="43">
        <f>IF(ISBLANK($C75),"",IF(ISBLANK(AY75),"",IF(AZ75="x",ABS($BI$15-AY75)/$BJ$15,IF(AZ75="",ABS($BI$15-#REF!)/$BJ$15+5,"Fehler"))))</f>
        <v>6.2</v>
      </c>
      <c r="BB75" s="8">
        <f>IF(ISBLANK($C75),"",-SUM(AR75,AU75,AX75,BA75))</f>
        <v>-23.279999999999998</v>
      </c>
      <c r="BC75" s="9">
        <f>IF(ISBLANK($C75),"",RANK($BB75,BB$72:BB$75))</f>
        <v>2</v>
      </c>
      <c r="BD75" s="9">
        <f>IF(ISBLANK($C75),"",RANK($BB75,BB$40:BB$75))</f>
        <v>10</v>
      </c>
      <c r="BE75" s="23">
        <f>IF(ISBLANK($C75),"",RANK($BB75,BB$3:BB$75))</f>
        <v>13</v>
      </c>
      <c r="BF75" s="16"/>
    </row>
    <row r="76" spans="17:57" ht="15">
      <c r="Q76" s="100"/>
      <c r="R76" s="75"/>
      <c r="T76" s="14"/>
      <c r="U76" s="50"/>
      <c r="V76" s="10"/>
      <c r="W76" s="14"/>
      <c r="X76" s="50"/>
      <c r="Y76" s="10"/>
      <c r="Z76" s="14"/>
      <c r="AA76" s="50"/>
      <c r="AB76" s="10"/>
      <c r="AC76" s="50"/>
      <c r="AD76" s="10"/>
      <c r="AE76" s="50"/>
      <c r="AF76" s="10"/>
      <c r="AG76" s="50"/>
      <c r="AH76" s="10"/>
      <c r="AI76" s="14"/>
      <c r="AJ76" s="50"/>
      <c r="AK76" s="10"/>
      <c r="AL76" s="14"/>
      <c r="AM76" s="10"/>
      <c r="AN76" s="10"/>
      <c r="AO76" s="11"/>
      <c r="AP76" s="11"/>
      <c r="AQ76" s="50"/>
      <c r="AR76" s="11"/>
      <c r="AS76" s="36"/>
      <c r="AT76" s="59"/>
      <c r="AU76" s="40"/>
      <c r="AV76" s="14"/>
      <c r="AW76" s="50"/>
      <c r="AX76" s="10"/>
      <c r="AY76" s="38"/>
      <c r="AZ76" s="62"/>
      <c r="BA76" s="40"/>
      <c r="BB76" s="10"/>
      <c r="BC76" s="10"/>
      <c r="BD76" s="11"/>
      <c r="BE76" s="11"/>
    </row>
  </sheetData>
  <sheetProtection selectLockedCells="1"/>
  <mergeCells count="1">
    <mergeCell ref="BI1:BJ1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Tobias Becker</cp:lastModifiedBy>
  <cp:lastPrinted>2017-07-15T17:21:17Z</cp:lastPrinted>
  <dcterms:created xsi:type="dcterms:W3CDTF">2017-04-10T12:55:36Z</dcterms:created>
  <dcterms:modified xsi:type="dcterms:W3CDTF">2017-07-17T19:39:22Z</dcterms:modified>
  <cp:category/>
  <cp:version/>
  <cp:contentType/>
  <cp:contentStatus/>
</cp:coreProperties>
</file>